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o\Desktop\TAPA BURACO 2023\"/>
    </mc:Choice>
  </mc:AlternateContent>
  <xr:revisionPtr revIDLastSave="0" documentId="13_ncr:1_{3E124B90-F402-4354-8B09-FAB7F30B2E7E}" xr6:coauthVersionLast="47" xr6:coauthVersionMax="47" xr10:uidLastSave="{00000000-0000-0000-0000-000000000000}"/>
  <bookViews>
    <workbookView xWindow="-120" yWindow="-120" windowWidth="29040" windowHeight="15720" tabRatio="769" activeTab="1" xr2:uid="{00000000-000D-0000-FFFF-FFFF00000000}"/>
  </bookViews>
  <sheets>
    <sheet name="Encargos Sociais" sheetId="19" r:id="rId1"/>
    <sheet name="Composição do BDI EDIF DESONE" sheetId="9" r:id="rId2"/>
    <sheet name="Composição do BDI EDIF NAO DESO" sheetId="16" r:id="rId3"/>
  </sheets>
  <definedNames>
    <definedName name="_xlnm.Print_Area" localSheetId="1">'Composição do BDI EDIF DESONE'!$B$2:$U$32</definedName>
    <definedName name="_xlnm.Print_Area" localSheetId="2">'Composição do BDI EDIF NAO DESO'!$B$2:$U$32</definedName>
    <definedName name="_xlnm.Print_Area" localSheetId="0">'Encargos Sociais'!$A$1:$F$46</definedName>
    <definedName name="FONTES" localSheetId="2">#REF!</definedName>
    <definedName name="FONTES">#REF!</definedName>
  </definedNames>
  <calcPr calcId="181029" fullPrecision="0"/>
</workbook>
</file>

<file path=xl/calcChain.xml><?xml version="1.0" encoding="utf-8"?>
<calcChain xmlns="http://schemas.openxmlformats.org/spreadsheetml/2006/main">
  <c r="F44" i="19" l="1"/>
  <c r="E44" i="19"/>
  <c r="D44" i="19"/>
  <c r="F43" i="19"/>
  <c r="E43" i="19"/>
  <c r="D43" i="19"/>
  <c r="C44" i="19"/>
  <c r="C43" i="19"/>
  <c r="F39" i="19"/>
  <c r="D39" i="19"/>
  <c r="E39" i="19"/>
  <c r="C39" i="19"/>
  <c r="D32" i="19"/>
  <c r="F32" i="19"/>
  <c r="E32" i="19"/>
  <c r="C32" i="19"/>
  <c r="F20" i="19"/>
  <c r="E20" i="19"/>
  <c r="D20" i="19"/>
  <c r="C20" i="19"/>
  <c r="C16" i="16" l="1"/>
  <c r="C22" i="16" s="1"/>
  <c r="A20" i="16"/>
  <c r="C22" i="9" l="1"/>
  <c r="A20" i="9"/>
</calcChain>
</file>

<file path=xl/sharedStrings.xml><?xml version="1.0" encoding="utf-8"?>
<sst xmlns="http://schemas.openxmlformats.org/spreadsheetml/2006/main" count="211" uniqueCount="115">
  <si>
    <t>Total</t>
  </si>
  <si>
    <t>C</t>
  </si>
  <si>
    <t>DISCRIMINAÇÃO</t>
  </si>
  <si>
    <t>CÓDIGO</t>
  </si>
  <si>
    <t>1ºQ</t>
  </si>
  <si>
    <t>Médio</t>
  </si>
  <si>
    <t>3º Q</t>
  </si>
  <si>
    <t>Observações</t>
  </si>
  <si>
    <t>3) O cálculo do BDI se baseia na fórmula abaixo utilizada pelo Acórdão 2622/13 do TCU, conforme CE GEPAD 354/2013 de 17/10/2013.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</si>
  <si>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</si>
  <si>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</si>
  <si>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</si>
  <si>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</si>
  <si>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</si>
  <si>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</si>
  <si>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</si>
  <si>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</si>
  <si>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</si>
  <si>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</si>
  <si>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</si>
  <si>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</si>
  <si>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</si>
  <si>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</si>
  <si>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</si>
  <si>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</si>
  <si>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</si>
  <si>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</si>
  <si>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</si>
  <si>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C1</t>
  </si>
  <si>
    <t>C2</t>
  </si>
  <si>
    <t>C3</t>
  </si>
  <si>
    <t>C4</t>
  </si>
  <si>
    <t>C5</t>
  </si>
  <si>
    <t>D1</t>
  </si>
  <si>
    <t>A</t>
  </si>
  <si>
    <t>B</t>
  </si>
  <si>
    <t>D</t>
  </si>
  <si>
    <t>CÁLCULO DE BDI</t>
  </si>
  <si>
    <t>Construção de Edifícios</t>
  </si>
  <si>
    <t xml:space="preserve">Rodovias e Ferrovias - Infra Urbana, praças, calçadas, etc. </t>
  </si>
  <si>
    <t>Abastecimento de Água, Coleta de Esgoto</t>
  </si>
  <si>
    <t>Fornecimento de materiais e equipamentos</t>
  </si>
  <si>
    <t>Construção e Manutenção de Estações e Redes de Distribuição de Energia Elétrica</t>
  </si>
  <si>
    <t>Portuárias, Marítimas e Fluviais</t>
  </si>
  <si>
    <t>Item componente do BDI</t>
  </si>
  <si>
    <t>% Informado</t>
  </si>
  <si>
    <t>Administração Central ( AC )</t>
  </si>
  <si>
    <t>7.85</t>
  </si>
  <si>
    <t>Seguro (S) e Garantia (G)</t>
  </si>
  <si>
    <t>Risco (R)</t>
  </si>
  <si>
    <t>Despesas Financeiras (DF)</t>
  </si>
  <si>
    <t>Lucro (L)</t>
  </si>
  <si>
    <t>Impostos (I) - PIS, COFINS, ISSQN</t>
  </si>
  <si>
    <t>Conforme Legislação Específica</t>
  </si>
  <si>
    <t>VALORES DE BDI POR TIPO DE OBRA</t>
  </si>
  <si>
    <t>1) Preencher apenas a coluna % Informado (Coluna B)</t>
  </si>
  <si>
    <t>Tipo de Obra</t>
  </si>
  <si>
    <t>Construção de Rodovias e Ferrovias - Infra Urbana, praças, etc.</t>
  </si>
  <si>
    <t>B.D.I  =</t>
  </si>
  <si>
    <t>Rede de Abastecimento de Água, Coleta de Esgotos</t>
  </si>
  <si>
    <t>Fórmula Utilizada:</t>
  </si>
  <si>
    <t>Estações e Redes de Distribuição de Energia Elétrica</t>
  </si>
  <si>
    <t>Obras Portuárias, Marítimas e Fluviais</t>
  </si>
  <si>
    <t>Fornecimento de Materiais e Equipamentos</t>
  </si>
  <si>
    <t>Observações sobre os % informados no cálculo do BDI, neste caso:</t>
  </si>
  <si>
    <t>OBRAS DE CONSTRUÇÃO DE EDIFÍCIOS</t>
  </si>
  <si>
    <t>OS VALORES % INFORMADO ENQUADRAM-SE NOS LIMITES DO ACÓRDÃO 2622/2013-TCU-PLENÁRIO</t>
  </si>
  <si>
    <t>OS VALORES % INFORMADO DE S+G E R FORAM CONSIDERADOS ZERADOS OU SEJA, ABAIXO DO MÍNIMO DOS LIMITES DO ACÓRDÃO 2622/2013-TCU-PLENÁRIO</t>
  </si>
  <si>
    <t>COMPOSIÇÃO DO BDI EDFICAÇÕES - NÃO DESONERADO</t>
  </si>
  <si>
    <t>COMPOSIÇÃO DO BDI EDFICAÇÕES - DESONERADO</t>
  </si>
  <si>
    <t>2) Os Tributos normalmente aplicáveis são: PIS (O,65%), COFINS (3,00%), ISS (2,50%) e CPRB (4,50%).</t>
  </si>
  <si>
    <t>2) Os Tributos normalmente aplicáveis são: PIS (O,65%), COFINS (3,00%), ISS (2,50%) e CPRB (0,00%).</t>
  </si>
  <si>
    <t>COMPOSIÇÃO DEMONSTRATIVA DE ENCARGOS SOCIAIS SOBRE A MÃO DE OBRA</t>
  </si>
  <si>
    <t>COM DESONERAÇÃO</t>
  </si>
  <si>
    <t>SEM DESONERAÇÃO</t>
  </si>
  <si>
    <t>HORISTA (%)</t>
  </si>
  <si>
    <t>MENSALISTA (%)</t>
  </si>
  <si>
    <t>GRUPO A</t>
  </si>
  <si>
    <t>INSS</t>
  </si>
  <si>
    <t>SESI</t>
  </si>
  <si>
    <t>SENAI</t>
  </si>
  <si>
    <t>INCRA</t>
  </si>
  <si>
    <t>SEBRAE</t>
  </si>
  <si>
    <t>Salário Educação</t>
  </si>
  <si>
    <t>Seguro Contra Acidentes de Trabalho</t>
  </si>
  <si>
    <t>FGTS</t>
  </si>
  <si>
    <t>SECONCI</t>
  </si>
  <si>
    <t>GRUPO B</t>
  </si>
  <si>
    <t>Repouso Semanal Remunerado</t>
  </si>
  <si>
    <t>Não incide</t>
  </si>
  <si>
    <t>Feriados</t>
  </si>
  <si>
    <t>Auxílio - Enfermidade</t>
  </si>
  <si>
    <t>13º Salário</t>
  </si>
  <si>
    <t>Licença Paternidade</t>
  </si>
  <si>
    <t>Faltas Justificadas</t>
  </si>
  <si>
    <t>Dias de Chuvas</t>
  </si>
  <si>
    <t>Auxílio Acidente de Trabalho</t>
  </si>
  <si>
    <t>Férias Gozadas</t>
  </si>
  <si>
    <t>Salário Maternidade</t>
  </si>
  <si>
    <t>GRUPO C</t>
  </si>
  <si>
    <t>Aviso Prévio Indenizado</t>
  </si>
  <si>
    <t>Aviso Prévio Trabalhado</t>
  </si>
  <si>
    <t>Férias Idenizadas</t>
  </si>
  <si>
    <t>Depósito Recisão Sem Justa Causa</t>
  </si>
  <si>
    <t>Idenização Adicional</t>
  </si>
  <si>
    <t>GRUPO D</t>
  </si>
  <si>
    <t>D2</t>
  </si>
  <si>
    <t>Total (A+B+C+D)</t>
  </si>
  <si>
    <t>OS VALORES % INFORMADO DE AC,DF E L ESTÃO NOS VALORES MÍNIMOS DOS LIMITES DO ACÓRDÃO 2622/2013-TCU-PLENÁRIO</t>
  </si>
  <si>
    <t>ALHANDRA, 07 DE MARÇO DE 2023.</t>
  </si>
  <si>
    <t>Fonte: CAIXA - Vigência data base a partir de NOVEMBRO/2022.</t>
  </si>
  <si>
    <t>SECRETARIA DE INFRAESTRUTURA</t>
  </si>
  <si>
    <t>PREFEITURA MUNICIPAL DE ALHANDRA</t>
  </si>
  <si>
    <t>ESTADO DA PARAÍBA</t>
  </si>
  <si>
    <t>OBRA: RECUPERAÇÃO DE PAVIMENTAÇÃO EM PARALELEPÍPEDO, COMPLEMENTOS DE RUAS E DRENAGEM.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</si>
</sst>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0_);_(* \(#,##0.00\);_(* \-??_);_(@_)"/>
  </numFmts>
  <fonts count="21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Times New Roman"/>
      <family val="1"/>
    </font>
    <font>
      <b/>
      <sz val="12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4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2"/>
      <name val="Lucida Fax"/>
      <family val="1"/>
    </font>
    <font>
      <b/>
      <sz val="14"/>
      <name val="Arial Narrow"/>
      <family val="2"/>
    </font>
    <font>
      <b/>
      <sz val="14"/>
      <name val="Franklin Gothic Medium Cond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6"/>
      <name val="Arial Narrow"/>
      <family val="2"/>
    </font>
    <font>
      <b/>
      <u/>
      <sz val="10"/>
      <name val="Arial Narrow"/>
      <family val="2"/>
    </font>
    <font>
      <b/>
      <sz val="12"/>
      <name val="Arial Narrow"/>
      <family val="2"/>
    </font>
    <font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0" fontId="2" fillId="0" borderId="4" applyFont="0" applyFill="0" applyBorder="0">
      <alignment horizontal="center" wrapText="1"/>
    </xf>
    <xf numFmtId="9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5" fontId="3" fillId="0" borderId="0" applyFill="0" applyBorder="0" applyAlignment="0" applyProtection="0"/>
    <xf numFmtId="0" fontId="5" fillId="0" borderId="0"/>
    <xf numFmtId="0" fontId="3" fillId="0" borderId="0"/>
    <xf numFmtId="0" fontId="20" fillId="0" borderId="0"/>
    <xf numFmtId="0" fontId="3" fillId="0" borderId="0"/>
    <xf numFmtId="2" fontId="3" fillId="0" borderId="0"/>
  </cellStyleXfs>
  <cellXfs count="116">
    <xf numFmtId="0" fontId="0" fillId="0" borderId="0" xfId="0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4" applyFont="1"/>
    <xf numFmtId="0" fontId="11" fillId="0" borderId="5" xfId="4" applyFont="1" applyBorder="1"/>
    <xf numFmtId="0" fontId="16" fillId="0" borderId="5" xfId="4" applyFont="1" applyBorder="1"/>
    <xf numFmtId="0" fontId="15" fillId="0" borderId="1" xfId="4" applyFont="1" applyBorder="1" applyAlignment="1">
      <alignment vertical="center"/>
    </xf>
    <xf numFmtId="0" fontId="15" fillId="0" borderId="1" xfId="4" applyFont="1" applyBorder="1" applyAlignment="1">
      <alignment horizontal="center" vertical="center"/>
    </xf>
    <xf numFmtId="0" fontId="11" fillId="0" borderId="1" xfId="4" applyFont="1" applyBorder="1" applyAlignment="1">
      <alignment vertical="center"/>
    </xf>
    <xf numFmtId="2" fontId="11" fillId="0" borderId="1" xfId="4" applyNumberFormat="1" applyFont="1" applyBorder="1" applyAlignment="1">
      <alignment horizontal="center" vertical="center"/>
    </xf>
    <xf numFmtId="0" fontId="11" fillId="0" borderId="7" xfId="4" applyFont="1" applyBorder="1"/>
    <xf numFmtId="0" fontId="11" fillId="0" borderId="0" xfId="4" applyFont="1" applyAlignment="1">
      <alignment vertical="center"/>
    </xf>
    <xf numFmtId="0" fontId="11" fillId="0" borderId="5" xfId="4" applyFont="1" applyBorder="1" applyAlignment="1">
      <alignment vertical="center"/>
    </xf>
    <xf numFmtId="165" fontId="11" fillId="0" borderId="1" xfId="5" applyFont="1" applyFill="1" applyBorder="1" applyAlignment="1">
      <alignment horizontal="center" vertical="center"/>
    </xf>
    <xf numFmtId="0" fontId="17" fillId="0" borderId="10" xfId="4" applyFont="1" applyBorder="1" applyAlignment="1">
      <alignment horizontal="right" vertical="center"/>
    </xf>
    <xf numFmtId="10" fontId="17" fillId="0" borderId="9" xfId="5" applyNumberFormat="1" applyFont="1" applyFill="1" applyBorder="1" applyAlignment="1" applyProtection="1">
      <alignment vertical="center"/>
    </xf>
    <xf numFmtId="165" fontId="17" fillId="0" borderId="9" xfId="5" applyFont="1" applyFill="1" applyBorder="1" applyAlignment="1" applyProtection="1">
      <alignment vertical="center"/>
    </xf>
    <xf numFmtId="165" fontId="17" fillId="0" borderId="12" xfId="5" applyFont="1" applyFill="1" applyBorder="1" applyAlignment="1" applyProtection="1">
      <alignment vertical="center"/>
    </xf>
    <xf numFmtId="0" fontId="11" fillId="0" borderId="6" xfId="4" applyFont="1" applyBorder="1" applyAlignment="1">
      <alignment vertical="center"/>
    </xf>
    <xf numFmtId="0" fontId="11" fillId="0" borderId="11" xfId="4" applyFont="1" applyBorder="1" applyAlignment="1">
      <alignment vertical="center"/>
    </xf>
    <xf numFmtId="0" fontId="11" fillId="0" borderId="7" xfId="4" applyFont="1" applyBorder="1" applyAlignment="1">
      <alignment vertical="center"/>
    </xf>
    <xf numFmtId="0" fontId="11" fillId="0" borderId="10" xfId="4" applyFont="1" applyBorder="1" applyAlignment="1">
      <alignment vertical="center"/>
    </xf>
    <xf numFmtId="0" fontId="11" fillId="0" borderId="9" xfId="4" applyFont="1" applyBorder="1" applyAlignment="1">
      <alignment vertical="center"/>
    </xf>
    <xf numFmtId="0" fontId="11" fillId="0" borderId="12" xfId="4" applyFont="1" applyBorder="1" applyAlignment="1">
      <alignment vertical="center"/>
    </xf>
    <xf numFmtId="0" fontId="15" fillId="0" borderId="8" xfId="4" applyFont="1" applyBorder="1" applyAlignment="1">
      <alignment vertical="center"/>
    </xf>
    <xf numFmtId="0" fontId="11" fillId="0" borderId="2" xfId="4" applyFont="1" applyBorder="1" applyAlignment="1">
      <alignment vertical="center"/>
    </xf>
    <xf numFmtId="0" fontId="18" fillId="0" borderId="7" xfId="4" applyFont="1" applyBorder="1" applyAlignment="1">
      <alignment vertical="center"/>
    </xf>
    <xf numFmtId="0" fontId="15" fillId="0" borderId="7" xfId="4" applyFont="1" applyBorder="1" applyAlignment="1">
      <alignment vertical="center"/>
    </xf>
    <xf numFmtId="0" fontId="11" fillId="0" borderId="10" xfId="4" applyFont="1" applyBorder="1"/>
    <xf numFmtId="0" fontId="3" fillId="0" borderId="0" xfId="8" applyFont="1" applyAlignment="1">
      <alignment vertical="center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horizontal="center" vertical="center"/>
    </xf>
    <xf numFmtId="0" fontId="3" fillId="0" borderId="1" xfId="8" applyFont="1" applyBorder="1" applyAlignment="1">
      <alignment horizontal="center" vertical="center"/>
    </xf>
    <xf numFmtId="0" fontId="3" fillId="0" borderId="1" xfId="8" applyFont="1" applyBorder="1" applyAlignment="1">
      <alignment vertical="center"/>
    </xf>
    <xf numFmtId="10" fontId="7" fillId="0" borderId="1" xfId="2" applyNumberFormat="1" applyFont="1" applyBorder="1" applyAlignment="1">
      <alignment horizontal="center" vertical="center"/>
    </xf>
    <xf numFmtId="0" fontId="1" fillId="5" borderId="1" xfId="8" applyFont="1" applyFill="1" applyBorder="1" applyAlignment="1">
      <alignment horizontal="center" vertical="center"/>
    </xf>
    <xf numFmtId="0" fontId="3" fillId="5" borderId="0" xfId="8" applyFont="1" applyFill="1" applyAlignment="1">
      <alignment horizontal="right" vertical="center"/>
    </xf>
    <xf numFmtId="0" fontId="3" fillId="5" borderId="0" xfId="8" applyFont="1" applyFill="1" applyAlignment="1">
      <alignment vertical="center"/>
    </xf>
    <xf numFmtId="4" fontId="3" fillId="0" borderId="0" xfId="8" applyNumberFormat="1" applyFont="1" applyAlignment="1">
      <alignment vertical="center"/>
    </xf>
    <xf numFmtId="39" fontId="15" fillId="0" borderId="1" xfId="5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1" xfId="8" applyFont="1" applyBorder="1" applyAlignment="1">
      <alignment horizontal="center" vertical="center" wrapText="1"/>
    </xf>
    <xf numFmtId="10" fontId="8" fillId="5" borderId="1" xfId="2" applyNumberFormat="1" applyFont="1" applyFill="1" applyBorder="1" applyAlignment="1">
      <alignment horizontal="center" vertical="center"/>
    </xf>
    <xf numFmtId="10" fontId="8" fillId="4" borderId="1" xfId="2" applyNumberFormat="1" applyFont="1" applyFill="1" applyBorder="1" applyAlignment="1">
      <alignment horizontal="center" vertical="center"/>
    </xf>
    <xf numFmtId="2" fontId="5" fillId="0" borderId="0" xfId="1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15" fillId="6" borderId="1" xfId="4" applyFont="1" applyFill="1" applyBorder="1" applyAlignment="1">
      <alignment horizontal="center" vertical="center"/>
    </xf>
    <xf numFmtId="165" fontId="15" fillId="6" borderId="1" xfId="5" applyFont="1" applyFill="1" applyBorder="1" applyAlignment="1">
      <alignment horizontal="center" vertical="center"/>
    </xf>
    <xf numFmtId="0" fontId="12" fillId="3" borderId="10" xfId="4" applyFont="1" applyFill="1" applyBorder="1" applyAlignment="1" applyProtection="1">
      <alignment vertical="center"/>
      <protection locked="0"/>
    </xf>
    <xf numFmtId="0" fontId="12" fillId="3" borderId="9" xfId="4" applyFont="1" applyFill="1" applyBorder="1" applyAlignment="1" applyProtection="1">
      <alignment vertical="center"/>
      <protection locked="0"/>
    </xf>
    <xf numFmtId="0" fontId="12" fillId="3" borderId="12" xfId="4" applyFont="1" applyFill="1" applyBorder="1" applyAlignment="1" applyProtection="1">
      <alignment vertical="center"/>
      <protection locked="0"/>
    </xf>
    <xf numFmtId="0" fontId="6" fillId="0" borderId="5" xfId="0" applyFont="1" applyBorder="1" applyAlignment="1">
      <alignment horizontal="center" vertical="center"/>
    </xf>
    <xf numFmtId="2" fontId="15" fillId="6" borderId="1" xfId="4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6" fillId="0" borderId="0" xfId="4" applyFont="1"/>
    <xf numFmtId="2" fontId="11" fillId="0" borderId="0" xfId="4" applyNumberFormat="1" applyFont="1"/>
    <xf numFmtId="2" fontId="11" fillId="0" borderId="0" xfId="4" applyNumberFormat="1" applyFont="1" applyAlignment="1">
      <alignment vertical="center"/>
    </xf>
    <xf numFmtId="0" fontId="11" fillId="0" borderId="13" xfId="4" applyFont="1" applyBorder="1" applyAlignment="1">
      <alignment vertical="center"/>
    </xf>
    <xf numFmtId="2" fontId="15" fillId="0" borderId="1" xfId="4" applyNumberFormat="1" applyFont="1" applyBorder="1" applyAlignment="1">
      <alignment horizontal="center" vertical="center"/>
    </xf>
    <xf numFmtId="165" fontId="15" fillId="7" borderId="1" xfId="5" applyFont="1" applyFill="1" applyBorder="1" applyAlignment="1">
      <alignment horizontal="center" vertical="center"/>
    </xf>
    <xf numFmtId="0" fontId="1" fillId="4" borderId="8" xfId="8" applyFont="1" applyFill="1" applyBorder="1" applyAlignment="1">
      <alignment horizontal="center" vertical="center"/>
    </xf>
    <xf numFmtId="0" fontId="1" fillId="4" borderId="2" xfId="8" applyFont="1" applyFill="1" applyBorder="1" applyAlignment="1">
      <alignment horizontal="center" vertical="center"/>
    </xf>
    <xf numFmtId="0" fontId="1" fillId="4" borderId="3" xfId="8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8" applyFont="1" applyBorder="1" applyAlignment="1">
      <alignment horizontal="center" vertical="center"/>
    </xf>
    <xf numFmtId="0" fontId="1" fillId="0" borderId="1" xfId="8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4" borderId="1" xfId="8" applyFont="1" applyFill="1" applyBorder="1" applyAlignment="1">
      <alignment horizontal="center" vertical="center"/>
    </xf>
    <xf numFmtId="0" fontId="11" fillId="0" borderId="1" xfId="4" applyFont="1" applyBorder="1" applyAlignment="1">
      <alignment horizontal="left" vertical="center"/>
    </xf>
    <xf numFmtId="0" fontId="15" fillId="0" borderId="10" xfId="4" applyFont="1" applyBorder="1" applyAlignment="1">
      <alignment horizontal="justify" vertical="center" wrapText="1"/>
    </xf>
    <xf numFmtId="0" fontId="15" fillId="0" borderId="9" xfId="4" applyFont="1" applyBorder="1" applyAlignment="1">
      <alignment horizontal="justify" vertical="center" wrapText="1"/>
    </xf>
    <xf numFmtId="0" fontId="15" fillId="0" borderId="12" xfId="4" applyFont="1" applyBorder="1" applyAlignment="1">
      <alignment horizontal="justify" vertical="center" wrapText="1"/>
    </xf>
    <xf numFmtId="4" fontId="19" fillId="0" borderId="6" xfId="4" applyNumberFormat="1" applyFont="1" applyBorder="1" applyAlignment="1">
      <alignment horizontal="left" vertical="center"/>
    </xf>
    <xf numFmtId="4" fontId="19" fillId="0" borderId="13" xfId="4" applyNumberFormat="1" applyFont="1" applyBorder="1" applyAlignment="1">
      <alignment horizontal="left" vertical="center"/>
    </xf>
    <xf numFmtId="4" fontId="19" fillId="0" borderId="11" xfId="4" applyNumberFormat="1" applyFont="1" applyBorder="1" applyAlignment="1">
      <alignment horizontal="left" vertical="center"/>
    </xf>
    <xf numFmtId="0" fontId="11" fillId="0" borderId="7" xfId="4" applyFont="1" applyBorder="1" applyAlignment="1">
      <alignment horizontal="justify" vertical="center" wrapText="1"/>
    </xf>
    <xf numFmtId="0" fontId="11" fillId="0" borderId="0" xfId="4" applyFont="1" applyAlignment="1">
      <alignment horizontal="justify" vertical="center" wrapText="1"/>
    </xf>
    <xf numFmtId="0" fontId="11" fillId="0" borderId="5" xfId="4" applyFont="1" applyBorder="1" applyAlignment="1">
      <alignment horizontal="justify" vertical="center" wrapText="1"/>
    </xf>
    <xf numFmtId="0" fontId="15" fillId="7" borderId="1" xfId="4" applyFont="1" applyFill="1" applyBorder="1" applyAlignment="1">
      <alignment horizontal="left" vertical="center" wrapText="1"/>
    </xf>
    <xf numFmtId="0" fontId="13" fillId="0" borderId="8" xfId="4" applyFont="1" applyBorder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0" fontId="15" fillId="0" borderId="1" xfId="4" applyFont="1" applyBorder="1" applyAlignment="1">
      <alignment horizontal="center" vertical="center"/>
    </xf>
    <xf numFmtId="0" fontId="11" fillId="0" borderId="7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1" fillId="0" borderId="5" xfId="4" applyFont="1" applyBorder="1" applyAlignment="1">
      <alignment vertical="center"/>
    </xf>
    <xf numFmtId="0" fontId="4" fillId="0" borderId="7" xfId="4" applyFont="1" applyBorder="1" applyAlignment="1">
      <alignment horizontal="justify" vertical="center" wrapText="1"/>
    </xf>
    <xf numFmtId="0" fontId="4" fillId="0" borderId="0" xfId="4" applyFont="1" applyAlignment="1">
      <alignment horizontal="justify" vertical="center" wrapText="1"/>
    </xf>
    <xf numFmtId="0" fontId="4" fillId="0" borderId="5" xfId="4" applyFont="1" applyBorder="1" applyAlignment="1">
      <alignment horizontal="justify" vertical="center" wrapText="1"/>
    </xf>
    <xf numFmtId="0" fontId="15" fillId="0" borderId="1" xfId="4" applyFont="1" applyBorder="1" applyAlignment="1">
      <alignment horizontal="center" vertical="center" wrapText="1"/>
    </xf>
    <xf numFmtId="0" fontId="15" fillId="0" borderId="6" xfId="4" applyFont="1" applyBorder="1" applyAlignment="1">
      <alignment horizontal="center" vertical="center"/>
    </xf>
    <xf numFmtId="0" fontId="15" fillId="0" borderId="13" xfId="4" applyFont="1" applyBorder="1" applyAlignment="1">
      <alignment horizontal="center" vertical="center"/>
    </xf>
    <xf numFmtId="0" fontId="15" fillId="0" borderId="11" xfId="4" applyFont="1" applyBorder="1" applyAlignment="1">
      <alignment horizontal="center" vertical="center"/>
    </xf>
    <xf numFmtId="2" fontId="11" fillId="0" borderId="1" xfId="4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4" fillId="2" borderId="8" xfId="4" applyFont="1" applyFill="1" applyBorder="1" applyAlignment="1">
      <alignment horizontal="center" vertical="center"/>
    </xf>
    <xf numFmtId="0" fontId="14" fillId="2" borderId="2" xfId="4" applyFont="1" applyFill="1" applyBorder="1" applyAlignment="1">
      <alignment horizontal="center" vertical="center"/>
    </xf>
    <xf numFmtId="0" fontId="14" fillId="2" borderId="3" xfId="4" applyFont="1" applyFill="1" applyBorder="1" applyAlignment="1">
      <alignment horizontal="center" vertical="center"/>
    </xf>
    <xf numFmtId="0" fontId="15" fillId="0" borderId="7" xfId="4" applyFont="1" applyBorder="1" applyAlignment="1">
      <alignment horizontal="left" vertical="center"/>
    </xf>
    <xf numFmtId="0" fontId="15" fillId="0" borderId="0" xfId="4" applyFont="1" applyAlignment="1">
      <alignment horizontal="left" vertical="center"/>
    </xf>
    <xf numFmtId="0" fontId="13" fillId="0" borderId="1" xfId="4" applyFont="1" applyBorder="1" applyAlignment="1">
      <alignment horizontal="center" vertical="center"/>
    </xf>
    <xf numFmtId="0" fontId="15" fillId="6" borderId="1" xfId="4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7" xfId="4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7" xfId="4" applyFont="1" applyBorder="1" applyAlignment="1">
      <alignment vertical="center" wrapText="1"/>
    </xf>
    <xf numFmtId="0" fontId="4" fillId="0" borderId="0" xfId="4" applyFont="1" applyAlignment="1">
      <alignment vertical="center" wrapText="1"/>
    </xf>
    <xf numFmtId="0" fontId="4" fillId="0" borderId="5" xfId="4" applyFont="1" applyBorder="1" applyAlignment="1">
      <alignment vertical="center" wrapText="1"/>
    </xf>
    <xf numFmtId="0" fontId="15" fillId="6" borderId="1" xfId="4" applyFont="1" applyFill="1" applyBorder="1" applyAlignment="1">
      <alignment horizontal="left" vertical="center" wrapText="1"/>
    </xf>
  </cellXfs>
  <cellStyles count="11">
    <cellStyle name="Estilo 1" xfId="1" xr:uid="{00000000-0005-0000-0000-000000000000}"/>
    <cellStyle name="Normal" xfId="0" builtinId="0"/>
    <cellStyle name="Normal 2" xfId="4" xr:uid="{00000000-0005-0000-0000-000004000000}"/>
    <cellStyle name="Normal 2 2" xfId="6" xr:uid="{00000000-0005-0000-0000-000005000000}"/>
    <cellStyle name="Normal 2 3" xfId="7" xr:uid="{00000000-0005-0000-0000-000006000000}"/>
    <cellStyle name="Normal 7 2" xfId="9" xr:uid="{00000000-0005-0000-0000-000007000000}"/>
    <cellStyle name="Normal_CRONOGRAMA FÍSICO-FINANCEIRO PRAÇAS ABR08" xfId="10" xr:uid="{00000000-0005-0000-0000-00000A000000}"/>
    <cellStyle name="Normal_Planilha e Cronograma" xfId="8" xr:uid="{00000000-0005-0000-0000-00000B000000}"/>
    <cellStyle name="Porcentagem" xfId="2" builtinId="5"/>
    <cellStyle name="Separador de milhares 2_ORÇAMENTO matureia corrigido (DEZ 2009)" xfId="5" xr:uid="{00000000-0005-0000-0000-00000D000000}"/>
    <cellStyle name="Vírgula 2 2" xfId="3" xr:uid="{00000000-0005-0000-0000-000012000000}"/>
  </cellStyles>
  <dxfs count="0"/>
  <tableStyles count="0" defaultTableStyle="TableStyleMedium9" defaultPivotStyle="PivotStyleLight16"/>
  <colors>
    <mruColors>
      <color rgb="FF00FF00"/>
      <color rgb="FF0000FF"/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2481375</xdr:colOff>
      <xdr:row>0</xdr:row>
      <xdr:rowOff>68734</xdr:rowOff>
    </xdr:from>
    <xdr:to>
      <xdr:col>1</xdr:col>
      <xdr:colOff>2771775</xdr:colOff>
      <xdr:row>1</xdr:row>
      <xdr:rowOff>104775</xdr:rowOff>
    </xdr:to>
    <xdr:pic>
      <xdr:nvPicPr>
        <xdr:cNvPr id="2" name="Imagem 1" descr="C:\Documents and Settings\croberto.CREA-PB\Meus documentos\Minhas Imagens 2\Minhas imagens\b_150_100_16777215_0__stories_Brasao_brasi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675" y="68734"/>
          <a:ext cx="290400" cy="236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0</xdr:row>
      <xdr:rowOff>190500</xdr:rowOff>
    </xdr:from>
    <xdr:to>
      <xdr:col>1</xdr:col>
      <xdr:colOff>352425</xdr:colOff>
      <xdr:row>4</xdr:row>
      <xdr:rowOff>35714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2425" y="190500"/>
          <a:ext cx="571500" cy="769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23</xdr:row>
          <xdr:rowOff>19050</xdr:rowOff>
        </xdr:from>
        <xdr:to>
          <xdr:col>4</xdr:col>
          <xdr:colOff>476250</xdr:colOff>
          <xdr:row>25</xdr:row>
          <xdr:rowOff>152400</xdr:rowOff>
        </xdr:to>
        <xdr:sp macro="" textlink="">
          <xdr:nvSpPr>
            <xdr:cNvPr id="3074" name="Picture 1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23</xdr:row>
          <xdr:rowOff>19050</xdr:rowOff>
        </xdr:from>
        <xdr:to>
          <xdr:col>4</xdr:col>
          <xdr:colOff>476250</xdr:colOff>
          <xdr:row>25</xdr:row>
          <xdr:rowOff>152400</xdr:rowOff>
        </xdr:to>
        <xdr:sp macro="" textlink="">
          <xdr:nvSpPr>
            <xdr:cNvPr id="3075" name="Picture 1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2481375</xdr:colOff>
      <xdr:row>0</xdr:row>
      <xdr:rowOff>68734</xdr:rowOff>
    </xdr:from>
    <xdr:to>
      <xdr:col>2</xdr:col>
      <xdr:colOff>2771775</xdr:colOff>
      <xdr:row>1</xdr:row>
      <xdr:rowOff>104775</xdr:rowOff>
    </xdr:to>
    <xdr:pic>
      <xdr:nvPicPr>
        <xdr:cNvPr id="2" name="Imagem 1" descr="C:\Documents and Settings\croberto.CREA-PB\Meus documentos\Minhas Imagens 2\Minhas imagens\b_150_100_16777215_0__stories_Brasao_brasil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8575" y="68734"/>
          <a:ext cx="4650" cy="283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1</xdr:row>
      <xdr:rowOff>70816</xdr:rowOff>
    </xdr:from>
    <xdr:to>
      <xdr:col>1</xdr:col>
      <xdr:colOff>923925</xdr:colOff>
      <xdr:row>4</xdr:row>
      <xdr:rowOff>157882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25142" y="236468"/>
          <a:ext cx="571500" cy="7828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23</xdr:row>
          <xdr:rowOff>19050</xdr:rowOff>
        </xdr:from>
        <xdr:to>
          <xdr:col>4</xdr:col>
          <xdr:colOff>476250</xdr:colOff>
          <xdr:row>25</xdr:row>
          <xdr:rowOff>152400</xdr:rowOff>
        </xdr:to>
        <xdr:sp macro="" textlink="">
          <xdr:nvSpPr>
            <xdr:cNvPr id="12289" name="Picture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23</xdr:row>
          <xdr:rowOff>19050</xdr:rowOff>
        </xdr:from>
        <xdr:to>
          <xdr:col>4</xdr:col>
          <xdr:colOff>476250</xdr:colOff>
          <xdr:row>25</xdr:row>
          <xdr:rowOff>152400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2481375</xdr:colOff>
      <xdr:row>0</xdr:row>
      <xdr:rowOff>68734</xdr:rowOff>
    </xdr:from>
    <xdr:to>
      <xdr:col>2</xdr:col>
      <xdr:colOff>2771775</xdr:colOff>
      <xdr:row>1</xdr:row>
      <xdr:rowOff>104775</xdr:rowOff>
    </xdr:to>
    <xdr:pic>
      <xdr:nvPicPr>
        <xdr:cNvPr id="2" name="Imagem 1" descr="C:\Documents and Settings\croberto.CREA-PB\Meus documentos\Minhas Imagens 2\Minhas imagens\b_150_100_16777215_0__stories_Brasao_brasil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8625" y="68734"/>
          <a:ext cx="4650" cy="197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1</xdr:row>
      <xdr:rowOff>70816</xdr:rowOff>
    </xdr:from>
    <xdr:to>
      <xdr:col>1</xdr:col>
      <xdr:colOff>923925</xdr:colOff>
      <xdr:row>4</xdr:row>
      <xdr:rowOff>157882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23900" y="232741"/>
          <a:ext cx="571500" cy="772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</sheetPr>
  <dimension ref="A1:G46"/>
  <sheetViews>
    <sheetView view="pageBreakPreview" zoomScaleNormal="100" zoomScaleSheetLayoutView="100" workbookViewId="0">
      <selection activeCell="J13" sqref="J13"/>
    </sheetView>
  </sheetViews>
  <sheetFormatPr defaultColWidth="8" defaultRowHeight="12.75" x14ac:dyDescent="0.2"/>
  <cols>
    <col min="1" max="1" width="8.5703125" style="29" customWidth="1"/>
    <col min="2" max="2" width="35.5703125" style="29" customWidth="1"/>
    <col min="3" max="3" width="11.5703125" style="29" customWidth="1"/>
    <col min="4" max="4" width="14" style="29" customWidth="1"/>
    <col min="5" max="5" width="12" style="29" customWidth="1"/>
    <col min="6" max="6" width="13.5703125" style="38" customWidth="1"/>
    <col min="7" max="7" width="8" style="30"/>
    <col min="8" max="8" width="8" style="29"/>
    <col min="9" max="9" width="9" style="29" bestFit="1" customWidth="1"/>
    <col min="10" max="16384" width="8" style="29"/>
  </cols>
  <sheetData>
    <row r="1" spans="1:7" ht="19.5" customHeight="1" x14ac:dyDescent="0.2">
      <c r="A1" s="2"/>
      <c r="B1" s="2"/>
      <c r="C1" s="2"/>
      <c r="D1" s="2"/>
      <c r="E1" s="2"/>
      <c r="F1" s="2"/>
      <c r="G1" s="1"/>
    </row>
    <row r="2" spans="1:7" ht="15.75" x14ac:dyDescent="0.2">
      <c r="A2" s="64" t="s">
        <v>113</v>
      </c>
      <c r="B2" s="64"/>
      <c r="C2" s="64"/>
      <c r="D2" s="64"/>
      <c r="E2" s="64"/>
      <c r="F2" s="64"/>
      <c r="G2" s="2"/>
    </row>
    <row r="3" spans="1:7" ht="18.75" x14ac:dyDescent="0.2">
      <c r="A3" s="67" t="s">
        <v>112</v>
      </c>
      <c r="B3" s="67"/>
      <c r="C3" s="67"/>
      <c r="D3" s="67"/>
      <c r="E3" s="67"/>
      <c r="F3" s="67"/>
      <c r="G3" s="40"/>
    </row>
    <row r="4" spans="1:7" ht="18.75" x14ac:dyDescent="0.2">
      <c r="A4" s="64" t="s">
        <v>111</v>
      </c>
      <c r="B4" s="64"/>
      <c r="C4" s="64"/>
      <c r="D4" s="64"/>
      <c r="E4" s="64"/>
      <c r="F4" s="64"/>
      <c r="G4" s="40"/>
    </row>
    <row r="5" spans="1:7" ht="21.75" customHeight="1" x14ac:dyDescent="0.2">
      <c r="A5" s="64"/>
      <c r="B5" s="64"/>
      <c r="C5" s="64"/>
      <c r="D5" s="64"/>
      <c r="E5" s="64"/>
      <c r="F5" s="64"/>
      <c r="G5" s="2"/>
    </row>
    <row r="6" spans="1:7" ht="27.75" customHeight="1" x14ac:dyDescent="0.2">
      <c r="A6" s="67" t="s">
        <v>72</v>
      </c>
      <c r="B6" s="67"/>
      <c r="C6" s="67"/>
      <c r="D6" s="67"/>
      <c r="E6" s="67"/>
      <c r="F6" s="67"/>
      <c r="G6" s="45"/>
    </row>
    <row r="8" spans="1:7" ht="23.25" customHeight="1" x14ac:dyDescent="0.2">
      <c r="A8" s="65" t="s">
        <v>3</v>
      </c>
      <c r="B8" s="65" t="s">
        <v>2</v>
      </c>
      <c r="C8" s="65" t="s">
        <v>73</v>
      </c>
      <c r="D8" s="65"/>
      <c r="E8" s="66" t="s">
        <v>74</v>
      </c>
      <c r="F8" s="66"/>
    </row>
    <row r="9" spans="1:7" s="31" customFormat="1" ht="28.5" customHeight="1" x14ac:dyDescent="0.2">
      <c r="A9" s="65"/>
      <c r="B9" s="65"/>
      <c r="C9" s="41" t="s">
        <v>75</v>
      </c>
      <c r="D9" s="41" t="s">
        <v>76</v>
      </c>
      <c r="E9" s="41" t="s">
        <v>75</v>
      </c>
      <c r="F9" s="41" t="s">
        <v>76</v>
      </c>
      <c r="G9" s="30"/>
    </row>
    <row r="10" spans="1:7" s="31" customFormat="1" ht="19.5" customHeight="1" x14ac:dyDescent="0.2">
      <c r="A10" s="68" t="s">
        <v>77</v>
      </c>
      <c r="B10" s="68"/>
      <c r="C10" s="68"/>
      <c r="D10" s="68"/>
      <c r="E10" s="68"/>
      <c r="F10" s="68"/>
      <c r="G10" s="30"/>
    </row>
    <row r="11" spans="1:7" ht="15.75" customHeight="1" x14ac:dyDescent="0.2">
      <c r="A11" s="32" t="s">
        <v>9</v>
      </c>
      <c r="B11" s="33" t="s">
        <v>78</v>
      </c>
      <c r="C11" s="34">
        <v>0</v>
      </c>
      <c r="D11" s="34">
        <v>0</v>
      </c>
      <c r="E11" s="34">
        <v>0.2</v>
      </c>
      <c r="F11" s="34">
        <v>0.2</v>
      </c>
    </row>
    <row r="12" spans="1:7" ht="15.75" customHeight="1" x14ac:dyDescent="0.2">
      <c r="A12" s="32" t="s">
        <v>10</v>
      </c>
      <c r="B12" s="33" t="s">
        <v>79</v>
      </c>
      <c r="C12" s="34">
        <v>1.4999999999999999E-2</v>
      </c>
      <c r="D12" s="34">
        <v>1.4999999999999999E-2</v>
      </c>
      <c r="E12" s="34">
        <v>1.4999999999999999E-2</v>
      </c>
      <c r="F12" s="34">
        <v>1.4999999999999999E-2</v>
      </c>
    </row>
    <row r="13" spans="1:7" ht="15.75" customHeight="1" x14ac:dyDescent="0.2">
      <c r="A13" s="32" t="s">
        <v>11</v>
      </c>
      <c r="B13" s="33" t="s">
        <v>80</v>
      </c>
      <c r="C13" s="34">
        <v>0.01</v>
      </c>
      <c r="D13" s="34">
        <v>0.01</v>
      </c>
      <c r="E13" s="34">
        <v>0.01</v>
      </c>
      <c r="F13" s="34">
        <v>0.01</v>
      </c>
    </row>
    <row r="14" spans="1:7" ht="15.75" customHeight="1" x14ac:dyDescent="0.2">
      <c r="A14" s="32" t="s">
        <v>12</v>
      </c>
      <c r="B14" s="33" t="s">
        <v>81</v>
      </c>
      <c r="C14" s="34">
        <v>2E-3</v>
      </c>
      <c r="D14" s="34">
        <v>2E-3</v>
      </c>
      <c r="E14" s="34">
        <v>2E-3</v>
      </c>
      <c r="F14" s="34">
        <v>2E-3</v>
      </c>
    </row>
    <row r="15" spans="1:7" ht="15.75" customHeight="1" x14ac:dyDescent="0.2">
      <c r="A15" s="32" t="s">
        <v>13</v>
      </c>
      <c r="B15" s="33" t="s">
        <v>82</v>
      </c>
      <c r="C15" s="34">
        <v>6.0000000000000001E-3</v>
      </c>
      <c r="D15" s="34">
        <v>6.0000000000000001E-3</v>
      </c>
      <c r="E15" s="34">
        <v>6.0000000000000001E-3</v>
      </c>
      <c r="F15" s="34">
        <v>6.0000000000000001E-3</v>
      </c>
    </row>
    <row r="16" spans="1:7" ht="15.75" customHeight="1" x14ac:dyDescent="0.2">
      <c r="A16" s="32" t="s">
        <v>14</v>
      </c>
      <c r="B16" s="33" t="s">
        <v>83</v>
      </c>
      <c r="C16" s="34">
        <v>2.5000000000000001E-2</v>
      </c>
      <c r="D16" s="34">
        <v>2.5000000000000001E-2</v>
      </c>
      <c r="E16" s="34">
        <v>2.5000000000000001E-2</v>
      </c>
      <c r="F16" s="34">
        <v>2.5000000000000001E-2</v>
      </c>
    </row>
    <row r="17" spans="1:7" ht="15.75" customHeight="1" x14ac:dyDescent="0.2">
      <c r="A17" s="32" t="s">
        <v>15</v>
      </c>
      <c r="B17" s="33" t="s">
        <v>84</v>
      </c>
      <c r="C17" s="34">
        <v>0.03</v>
      </c>
      <c r="D17" s="34">
        <v>0.03</v>
      </c>
      <c r="E17" s="34">
        <v>0.03</v>
      </c>
      <c r="F17" s="34">
        <v>0.03</v>
      </c>
    </row>
    <row r="18" spans="1:7" ht="15.75" customHeight="1" x14ac:dyDescent="0.2">
      <c r="A18" s="32" t="s">
        <v>16</v>
      </c>
      <c r="B18" s="33" t="s">
        <v>85</v>
      </c>
      <c r="C18" s="34">
        <v>0.08</v>
      </c>
      <c r="D18" s="34">
        <v>0.08</v>
      </c>
      <c r="E18" s="34">
        <v>0.08</v>
      </c>
      <c r="F18" s="34">
        <v>0.08</v>
      </c>
    </row>
    <row r="19" spans="1:7" ht="15.75" customHeight="1" x14ac:dyDescent="0.2">
      <c r="A19" s="32" t="s">
        <v>17</v>
      </c>
      <c r="B19" s="33" t="s">
        <v>86</v>
      </c>
      <c r="C19" s="34">
        <v>0</v>
      </c>
      <c r="D19" s="34">
        <v>0</v>
      </c>
      <c r="E19" s="34">
        <v>0</v>
      </c>
      <c r="F19" s="34">
        <v>0</v>
      </c>
    </row>
    <row r="20" spans="1:7" s="37" customFormat="1" ht="17.25" customHeight="1" x14ac:dyDescent="0.2">
      <c r="A20" s="35" t="s">
        <v>34</v>
      </c>
      <c r="B20" s="35" t="s">
        <v>0</v>
      </c>
      <c r="C20" s="42">
        <f>SUM(C11:C19)</f>
        <v>0.16800000000000001</v>
      </c>
      <c r="D20" s="42">
        <f>SUM(D11:D19)</f>
        <v>0.16800000000000001</v>
      </c>
      <c r="E20" s="42">
        <f>SUM(E11:E19)</f>
        <v>0.36799999999999999</v>
      </c>
      <c r="F20" s="42">
        <f>SUM(F11:F19)</f>
        <v>0.36799999999999999</v>
      </c>
      <c r="G20" s="36"/>
    </row>
    <row r="21" spans="1:7" s="31" customFormat="1" ht="19.5" customHeight="1" x14ac:dyDescent="0.2">
      <c r="A21" s="61" t="s">
        <v>87</v>
      </c>
      <c r="B21" s="62"/>
      <c r="C21" s="62"/>
      <c r="D21" s="62"/>
      <c r="E21" s="62"/>
      <c r="F21" s="63"/>
      <c r="G21" s="30"/>
    </row>
    <row r="22" spans="1:7" ht="15.75" customHeight="1" x14ac:dyDescent="0.2">
      <c r="A22" s="32" t="s">
        <v>18</v>
      </c>
      <c r="B22" s="33" t="s">
        <v>88</v>
      </c>
      <c r="C22" s="34">
        <v>0.18049999999999999</v>
      </c>
      <c r="D22" s="34" t="s">
        <v>89</v>
      </c>
      <c r="E22" s="34">
        <v>0.18049999999999999</v>
      </c>
      <c r="F22" s="34" t="s">
        <v>89</v>
      </c>
    </row>
    <row r="23" spans="1:7" ht="15.75" customHeight="1" x14ac:dyDescent="0.2">
      <c r="A23" s="32" t="s">
        <v>19</v>
      </c>
      <c r="B23" s="33" t="s">
        <v>90</v>
      </c>
      <c r="C23" s="34">
        <v>4.7699999999999999E-2</v>
      </c>
      <c r="D23" s="34" t="s">
        <v>89</v>
      </c>
      <c r="E23" s="34">
        <v>4.7699999999999999E-2</v>
      </c>
      <c r="F23" s="34" t="s">
        <v>89</v>
      </c>
    </row>
    <row r="24" spans="1:7" ht="15.75" customHeight="1" x14ac:dyDescent="0.2">
      <c r="A24" s="32" t="s">
        <v>20</v>
      </c>
      <c r="B24" s="33" t="s">
        <v>91</v>
      </c>
      <c r="C24" s="34">
        <v>8.8000000000000005E-3</v>
      </c>
      <c r="D24" s="34">
        <v>6.6E-3</v>
      </c>
      <c r="E24" s="34">
        <v>8.8000000000000005E-3</v>
      </c>
      <c r="F24" s="34">
        <v>6.6E-3</v>
      </c>
    </row>
    <row r="25" spans="1:7" ht="15.75" customHeight="1" x14ac:dyDescent="0.2">
      <c r="A25" s="32" t="s">
        <v>21</v>
      </c>
      <c r="B25" s="33" t="s">
        <v>92</v>
      </c>
      <c r="C25" s="34">
        <v>0.1108</v>
      </c>
      <c r="D25" s="34">
        <v>8.3299999999999999E-2</v>
      </c>
      <c r="E25" s="34">
        <v>0.1108</v>
      </c>
      <c r="F25" s="34">
        <v>8.3299999999999999E-2</v>
      </c>
    </row>
    <row r="26" spans="1:7" ht="15.75" customHeight="1" x14ac:dyDescent="0.2">
      <c r="A26" s="32" t="s">
        <v>22</v>
      </c>
      <c r="B26" s="33" t="s">
        <v>93</v>
      </c>
      <c r="C26" s="34">
        <v>6.9999999999999999E-4</v>
      </c>
      <c r="D26" s="34">
        <v>5.0000000000000001E-4</v>
      </c>
      <c r="E26" s="34">
        <v>6.9999999999999999E-4</v>
      </c>
      <c r="F26" s="34">
        <v>5.0000000000000001E-4</v>
      </c>
    </row>
    <row r="27" spans="1:7" ht="15.75" customHeight="1" x14ac:dyDescent="0.2">
      <c r="A27" s="32" t="s">
        <v>23</v>
      </c>
      <c r="B27" s="33" t="s">
        <v>94</v>
      </c>
      <c r="C27" s="34">
        <v>7.4000000000000003E-3</v>
      </c>
      <c r="D27" s="34">
        <v>5.5999999999999999E-3</v>
      </c>
      <c r="E27" s="34">
        <v>7.4000000000000003E-3</v>
      </c>
      <c r="F27" s="34">
        <v>5.5999999999999999E-3</v>
      </c>
    </row>
    <row r="28" spans="1:7" ht="15.75" customHeight="1" x14ac:dyDescent="0.2">
      <c r="A28" s="32" t="s">
        <v>24</v>
      </c>
      <c r="B28" s="33" t="s">
        <v>95</v>
      </c>
      <c r="C28" s="34">
        <v>1.7299999999999999E-2</v>
      </c>
      <c r="D28" s="34" t="s">
        <v>89</v>
      </c>
      <c r="E28" s="34">
        <v>1.7299999999999999E-2</v>
      </c>
      <c r="F28" s="34" t="s">
        <v>89</v>
      </c>
    </row>
    <row r="29" spans="1:7" ht="15.75" customHeight="1" x14ac:dyDescent="0.2">
      <c r="A29" s="32" t="s">
        <v>25</v>
      </c>
      <c r="B29" s="33" t="s">
        <v>96</v>
      </c>
      <c r="C29" s="34">
        <v>1.1000000000000001E-3</v>
      </c>
      <c r="D29" s="34">
        <v>8.0000000000000004E-4</v>
      </c>
      <c r="E29" s="34">
        <v>1.1000000000000001E-3</v>
      </c>
      <c r="F29" s="34">
        <v>8.0000000000000004E-4</v>
      </c>
    </row>
    <row r="30" spans="1:7" ht="15.75" customHeight="1" x14ac:dyDescent="0.2">
      <c r="A30" s="32" t="s">
        <v>26</v>
      </c>
      <c r="B30" s="33" t="s">
        <v>97</v>
      </c>
      <c r="C30" s="34">
        <v>0.1142</v>
      </c>
      <c r="D30" s="34">
        <v>8.5900000000000004E-2</v>
      </c>
      <c r="E30" s="34">
        <v>0.1142</v>
      </c>
      <c r="F30" s="34">
        <v>8.5900000000000004E-2</v>
      </c>
    </row>
    <row r="31" spans="1:7" ht="15.75" customHeight="1" x14ac:dyDescent="0.2">
      <c r="A31" s="32" t="s">
        <v>27</v>
      </c>
      <c r="B31" s="33" t="s">
        <v>98</v>
      </c>
      <c r="C31" s="34">
        <v>4.0000000000000002E-4</v>
      </c>
      <c r="D31" s="34">
        <v>2.9999999999999997E-4</v>
      </c>
      <c r="E31" s="34">
        <v>4.0000000000000002E-4</v>
      </c>
      <c r="F31" s="34">
        <v>2.9999999999999997E-4</v>
      </c>
    </row>
    <row r="32" spans="1:7" s="37" customFormat="1" ht="17.25" customHeight="1" x14ac:dyDescent="0.2">
      <c r="A32" s="35" t="s">
        <v>35</v>
      </c>
      <c r="B32" s="35" t="s">
        <v>0</v>
      </c>
      <c r="C32" s="42">
        <f>SUM(C22:C31)</f>
        <v>0.4889</v>
      </c>
      <c r="D32" s="42">
        <f>D24+D25+D26+D27+D29+D30+D31</f>
        <v>0.183</v>
      </c>
      <c r="E32" s="42">
        <f>SUM(E22:E31)</f>
        <v>0.4889</v>
      </c>
      <c r="F32" s="42">
        <f>F24+F25+F26+F27+F29+F30+F31</f>
        <v>0.183</v>
      </c>
      <c r="G32" s="36"/>
    </row>
    <row r="33" spans="1:7" s="31" customFormat="1" ht="19.5" customHeight="1" x14ac:dyDescent="0.2">
      <c r="A33" s="61" t="s">
        <v>99</v>
      </c>
      <c r="B33" s="62"/>
      <c r="C33" s="62"/>
      <c r="D33" s="62"/>
      <c r="E33" s="62"/>
      <c r="F33" s="63"/>
      <c r="G33" s="30"/>
    </row>
    <row r="34" spans="1:7" ht="15" customHeight="1" x14ac:dyDescent="0.2">
      <c r="A34" s="32" t="s">
        <v>28</v>
      </c>
      <c r="B34" s="33" t="s">
        <v>100</v>
      </c>
      <c r="C34" s="34">
        <v>0.05</v>
      </c>
      <c r="D34" s="34">
        <v>3.7600000000000001E-2</v>
      </c>
      <c r="E34" s="34">
        <v>0.05</v>
      </c>
      <c r="F34" s="34">
        <v>3.7600000000000001E-2</v>
      </c>
    </row>
    <row r="35" spans="1:7" ht="15" customHeight="1" x14ac:dyDescent="0.2">
      <c r="A35" s="32" t="s">
        <v>29</v>
      </c>
      <c r="B35" s="33" t="s">
        <v>101</v>
      </c>
      <c r="C35" s="34">
        <v>1.1999999999999999E-3</v>
      </c>
      <c r="D35" s="34">
        <v>8.9999999999999998E-4</v>
      </c>
      <c r="E35" s="34">
        <v>1.1999999999999999E-3</v>
      </c>
      <c r="F35" s="34">
        <v>8.9999999999999998E-4</v>
      </c>
    </row>
    <row r="36" spans="1:7" ht="15" customHeight="1" x14ac:dyDescent="0.2">
      <c r="A36" s="32" t="s">
        <v>30</v>
      </c>
      <c r="B36" s="33" t="s">
        <v>102</v>
      </c>
      <c r="C36" s="34">
        <v>3.09E-2</v>
      </c>
      <c r="D36" s="34">
        <v>2.3199999999999998E-2</v>
      </c>
      <c r="E36" s="34">
        <v>3.09E-2</v>
      </c>
      <c r="F36" s="34">
        <v>2.3199999999999998E-2</v>
      </c>
    </row>
    <row r="37" spans="1:7" ht="15" customHeight="1" x14ac:dyDescent="0.2">
      <c r="A37" s="32" t="s">
        <v>31</v>
      </c>
      <c r="B37" s="33" t="s">
        <v>103</v>
      </c>
      <c r="C37" s="34">
        <v>2.8299999999999999E-2</v>
      </c>
      <c r="D37" s="34">
        <v>2.1299999999999999E-2</v>
      </c>
      <c r="E37" s="34">
        <v>2.8299999999999999E-2</v>
      </c>
      <c r="F37" s="34">
        <v>2.1299999999999999E-2</v>
      </c>
    </row>
    <row r="38" spans="1:7" ht="15" customHeight="1" x14ac:dyDescent="0.2">
      <c r="A38" s="32" t="s">
        <v>32</v>
      </c>
      <c r="B38" s="33" t="s">
        <v>104</v>
      </c>
      <c r="C38" s="34">
        <v>4.1999999999999997E-3</v>
      </c>
      <c r="D38" s="34">
        <v>3.2000000000000002E-3</v>
      </c>
      <c r="E38" s="34">
        <v>4.1999999999999997E-3</v>
      </c>
      <c r="F38" s="34">
        <v>3.2000000000000002E-3</v>
      </c>
    </row>
    <row r="39" spans="1:7" s="37" customFormat="1" ht="18" customHeight="1" x14ac:dyDescent="0.2">
      <c r="A39" s="35" t="s">
        <v>1</v>
      </c>
      <c r="B39" s="35" t="s">
        <v>0</v>
      </c>
      <c r="C39" s="42">
        <f>SUM(C34:C38)</f>
        <v>0.11459999999999999</v>
      </c>
      <c r="D39" s="42">
        <f>SUM(D34:D38)</f>
        <v>8.6199999999999999E-2</v>
      </c>
      <c r="E39" s="42">
        <f>SUM(E34:E38)</f>
        <v>0.11459999999999999</v>
      </c>
      <c r="F39" s="42">
        <f>SUM(F34:F38)</f>
        <v>8.6199999999999999E-2</v>
      </c>
      <c r="G39" s="36"/>
    </row>
    <row r="40" spans="1:7" s="31" customFormat="1" ht="19.5" customHeight="1" x14ac:dyDescent="0.2">
      <c r="A40" s="61" t="s">
        <v>105</v>
      </c>
      <c r="B40" s="62"/>
      <c r="C40" s="62"/>
      <c r="D40" s="62"/>
      <c r="E40" s="62"/>
      <c r="F40" s="63"/>
      <c r="G40" s="30"/>
    </row>
    <row r="41" spans="1:7" ht="14.25" customHeight="1" x14ac:dyDescent="0.2">
      <c r="A41" s="32" t="s">
        <v>33</v>
      </c>
      <c r="B41" s="33" t="s">
        <v>100</v>
      </c>
      <c r="C41" s="34">
        <v>8.2100000000000006E-2</v>
      </c>
      <c r="D41" s="34">
        <v>3.0700000000000002E-2</v>
      </c>
      <c r="E41" s="34">
        <v>0.1799</v>
      </c>
      <c r="F41" s="34">
        <v>6.7299999999999999E-2</v>
      </c>
    </row>
    <row r="42" spans="1:7" ht="14.25" customHeight="1" x14ac:dyDescent="0.2">
      <c r="A42" s="32" t="s">
        <v>106</v>
      </c>
      <c r="B42" s="33" t="s">
        <v>101</v>
      </c>
      <c r="C42" s="34">
        <v>4.1999999999999997E-3</v>
      </c>
      <c r="D42" s="34">
        <v>3.2000000000000002E-3</v>
      </c>
      <c r="E42" s="34">
        <v>4.4000000000000003E-3</v>
      </c>
      <c r="F42" s="34">
        <v>3.3E-3</v>
      </c>
    </row>
    <row r="43" spans="1:7" s="37" customFormat="1" ht="14.25" customHeight="1" x14ac:dyDescent="0.2">
      <c r="A43" s="35" t="s">
        <v>36</v>
      </c>
      <c r="B43" s="35" t="s">
        <v>0</v>
      </c>
      <c r="C43" s="42">
        <f>SUM(C41:C42)</f>
        <v>8.6300000000000002E-2</v>
      </c>
      <c r="D43" s="42">
        <f>SUM(D41:D42)</f>
        <v>3.39E-2</v>
      </c>
      <c r="E43" s="42">
        <f>SUM(E41:E42)</f>
        <v>0.18429999999999999</v>
      </c>
      <c r="F43" s="42">
        <f>SUM(F41:F42)</f>
        <v>7.0599999999999996E-2</v>
      </c>
      <c r="G43" s="36"/>
    </row>
    <row r="44" spans="1:7" s="37" customFormat="1" ht="17.25" customHeight="1" x14ac:dyDescent="0.2">
      <c r="A44" s="61" t="s">
        <v>107</v>
      </c>
      <c r="B44" s="63"/>
      <c r="C44" s="43">
        <f>C20+C32+C39+C43</f>
        <v>0.85780000000000001</v>
      </c>
      <c r="D44" s="43">
        <f>D20+D32+D39+D43</f>
        <v>0.47110000000000002</v>
      </c>
      <c r="E44" s="43">
        <f>E20+E32+E39+E43</f>
        <v>1.1557999999999999</v>
      </c>
      <c r="F44" s="43">
        <f>F20+F32+F39+F43</f>
        <v>0.70779999999999998</v>
      </c>
      <c r="G44" s="36"/>
    </row>
    <row r="45" spans="1:7" ht="18.75" customHeight="1" x14ac:dyDescent="0.2">
      <c r="A45" s="29" t="s">
        <v>110</v>
      </c>
      <c r="F45" s="44"/>
    </row>
    <row r="46" spans="1:7" ht="17.25" customHeight="1" x14ac:dyDescent="0.2">
      <c r="D46" s="29" t="s">
        <v>109</v>
      </c>
    </row>
  </sheetData>
  <mergeCells count="14">
    <mergeCell ref="A2:F2"/>
    <mergeCell ref="A6:F6"/>
    <mergeCell ref="A4:F4"/>
    <mergeCell ref="A3:F3"/>
    <mergeCell ref="A10:F10"/>
    <mergeCell ref="A21:F21"/>
    <mergeCell ref="A5:F5"/>
    <mergeCell ref="A33:F33"/>
    <mergeCell ref="A40:F40"/>
    <mergeCell ref="A44:B44"/>
    <mergeCell ref="A8:A9"/>
    <mergeCell ref="B8:B9"/>
    <mergeCell ref="C8:D8"/>
    <mergeCell ref="E8:F8"/>
  </mergeCells>
  <printOptions horizontalCentered="1"/>
  <pageMargins left="0.70866141732283472" right="0.31496062992125984" top="0.59055118110236227" bottom="0.59055118110236227" header="0.31496062992125984" footer="0.31496062992125984"/>
  <pageSetup paperSize="9" scale="95" orientation="portrait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</sheetPr>
  <dimension ref="A2:U57"/>
  <sheetViews>
    <sheetView tabSelected="1" view="pageBreakPreview" zoomScale="115" zoomScaleSheetLayoutView="115" workbookViewId="0">
      <selection activeCell="B7" sqref="B7:U7"/>
    </sheetView>
  </sheetViews>
  <sheetFormatPr defaultRowHeight="12.75" x14ac:dyDescent="0.2"/>
  <cols>
    <col min="1" max="1" width="5.5703125" style="3" customWidth="1"/>
    <col min="2" max="2" width="31.42578125" style="3" customWidth="1"/>
    <col min="3" max="3" width="13.140625" style="3" customWidth="1"/>
    <col min="4" max="12" width="7.85546875" style="3" customWidth="1"/>
    <col min="13" max="21" width="8" style="3" customWidth="1"/>
    <col min="22" max="257" width="9.140625" style="3"/>
    <col min="258" max="258" width="31.42578125" style="3" customWidth="1"/>
    <col min="259" max="259" width="13.140625" style="3" customWidth="1"/>
    <col min="260" max="268" width="7.85546875" style="3" customWidth="1"/>
    <col min="269" max="277" width="8" style="3" customWidth="1"/>
    <col min="278" max="513" width="9.140625" style="3"/>
    <col min="514" max="514" width="31.42578125" style="3" customWidth="1"/>
    <col min="515" max="515" width="13.140625" style="3" customWidth="1"/>
    <col min="516" max="524" width="7.85546875" style="3" customWidth="1"/>
    <col min="525" max="533" width="8" style="3" customWidth="1"/>
    <col min="534" max="769" width="9.140625" style="3"/>
    <col min="770" max="770" width="31.42578125" style="3" customWidth="1"/>
    <col min="771" max="771" width="13.140625" style="3" customWidth="1"/>
    <col min="772" max="780" width="7.85546875" style="3" customWidth="1"/>
    <col min="781" max="789" width="8" style="3" customWidth="1"/>
    <col min="790" max="1025" width="9.140625" style="3"/>
    <col min="1026" max="1026" width="31.42578125" style="3" customWidth="1"/>
    <col min="1027" max="1027" width="13.140625" style="3" customWidth="1"/>
    <col min="1028" max="1036" width="7.85546875" style="3" customWidth="1"/>
    <col min="1037" max="1045" width="8" style="3" customWidth="1"/>
    <col min="1046" max="1281" width="9.140625" style="3"/>
    <col min="1282" max="1282" width="31.42578125" style="3" customWidth="1"/>
    <col min="1283" max="1283" width="13.140625" style="3" customWidth="1"/>
    <col min="1284" max="1292" width="7.85546875" style="3" customWidth="1"/>
    <col min="1293" max="1301" width="8" style="3" customWidth="1"/>
    <col min="1302" max="1537" width="9.140625" style="3"/>
    <col min="1538" max="1538" width="31.42578125" style="3" customWidth="1"/>
    <col min="1539" max="1539" width="13.140625" style="3" customWidth="1"/>
    <col min="1540" max="1548" width="7.85546875" style="3" customWidth="1"/>
    <col min="1549" max="1557" width="8" style="3" customWidth="1"/>
    <col min="1558" max="1793" width="9.140625" style="3"/>
    <col min="1794" max="1794" width="31.42578125" style="3" customWidth="1"/>
    <col min="1795" max="1795" width="13.140625" style="3" customWidth="1"/>
    <col min="1796" max="1804" width="7.85546875" style="3" customWidth="1"/>
    <col min="1805" max="1813" width="8" style="3" customWidth="1"/>
    <col min="1814" max="2049" width="9.140625" style="3"/>
    <col min="2050" max="2050" width="31.42578125" style="3" customWidth="1"/>
    <col min="2051" max="2051" width="13.140625" style="3" customWidth="1"/>
    <col min="2052" max="2060" width="7.85546875" style="3" customWidth="1"/>
    <col min="2061" max="2069" width="8" style="3" customWidth="1"/>
    <col min="2070" max="2305" width="9.140625" style="3"/>
    <col min="2306" max="2306" width="31.42578125" style="3" customWidth="1"/>
    <col min="2307" max="2307" width="13.140625" style="3" customWidth="1"/>
    <col min="2308" max="2316" width="7.85546875" style="3" customWidth="1"/>
    <col min="2317" max="2325" width="8" style="3" customWidth="1"/>
    <col min="2326" max="2561" width="9.140625" style="3"/>
    <col min="2562" max="2562" width="31.42578125" style="3" customWidth="1"/>
    <col min="2563" max="2563" width="13.140625" style="3" customWidth="1"/>
    <col min="2564" max="2572" width="7.85546875" style="3" customWidth="1"/>
    <col min="2573" max="2581" width="8" style="3" customWidth="1"/>
    <col min="2582" max="2817" width="9.140625" style="3"/>
    <col min="2818" max="2818" width="31.42578125" style="3" customWidth="1"/>
    <col min="2819" max="2819" width="13.140625" style="3" customWidth="1"/>
    <col min="2820" max="2828" width="7.85546875" style="3" customWidth="1"/>
    <col min="2829" max="2837" width="8" style="3" customWidth="1"/>
    <col min="2838" max="3073" width="9.140625" style="3"/>
    <col min="3074" max="3074" width="31.42578125" style="3" customWidth="1"/>
    <col min="3075" max="3075" width="13.140625" style="3" customWidth="1"/>
    <col min="3076" max="3084" width="7.85546875" style="3" customWidth="1"/>
    <col min="3085" max="3093" width="8" style="3" customWidth="1"/>
    <col min="3094" max="3329" width="9.140625" style="3"/>
    <col min="3330" max="3330" width="31.42578125" style="3" customWidth="1"/>
    <col min="3331" max="3331" width="13.140625" style="3" customWidth="1"/>
    <col min="3332" max="3340" width="7.85546875" style="3" customWidth="1"/>
    <col min="3341" max="3349" width="8" style="3" customWidth="1"/>
    <col min="3350" max="3585" width="9.140625" style="3"/>
    <col min="3586" max="3586" width="31.42578125" style="3" customWidth="1"/>
    <col min="3587" max="3587" width="13.140625" style="3" customWidth="1"/>
    <col min="3588" max="3596" width="7.85546875" style="3" customWidth="1"/>
    <col min="3597" max="3605" width="8" style="3" customWidth="1"/>
    <col min="3606" max="3841" width="9.140625" style="3"/>
    <col min="3842" max="3842" width="31.42578125" style="3" customWidth="1"/>
    <col min="3843" max="3843" width="13.140625" style="3" customWidth="1"/>
    <col min="3844" max="3852" width="7.85546875" style="3" customWidth="1"/>
    <col min="3853" max="3861" width="8" style="3" customWidth="1"/>
    <col min="3862" max="4097" width="9.140625" style="3"/>
    <col min="4098" max="4098" width="31.42578125" style="3" customWidth="1"/>
    <col min="4099" max="4099" width="13.140625" style="3" customWidth="1"/>
    <col min="4100" max="4108" width="7.85546875" style="3" customWidth="1"/>
    <col min="4109" max="4117" width="8" style="3" customWidth="1"/>
    <col min="4118" max="4353" width="9.140625" style="3"/>
    <col min="4354" max="4354" width="31.42578125" style="3" customWidth="1"/>
    <col min="4355" max="4355" width="13.140625" style="3" customWidth="1"/>
    <col min="4356" max="4364" width="7.85546875" style="3" customWidth="1"/>
    <col min="4365" max="4373" width="8" style="3" customWidth="1"/>
    <col min="4374" max="4609" width="9.140625" style="3"/>
    <col min="4610" max="4610" width="31.42578125" style="3" customWidth="1"/>
    <col min="4611" max="4611" width="13.140625" style="3" customWidth="1"/>
    <col min="4612" max="4620" width="7.85546875" style="3" customWidth="1"/>
    <col min="4621" max="4629" width="8" style="3" customWidth="1"/>
    <col min="4630" max="4865" width="9.140625" style="3"/>
    <col min="4866" max="4866" width="31.42578125" style="3" customWidth="1"/>
    <col min="4867" max="4867" width="13.140625" style="3" customWidth="1"/>
    <col min="4868" max="4876" width="7.85546875" style="3" customWidth="1"/>
    <col min="4877" max="4885" width="8" style="3" customWidth="1"/>
    <col min="4886" max="5121" width="9.140625" style="3"/>
    <col min="5122" max="5122" width="31.42578125" style="3" customWidth="1"/>
    <col min="5123" max="5123" width="13.140625" style="3" customWidth="1"/>
    <col min="5124" max="5132" width="7.85546875" style="3" customWidth="1"/>
    <col min="5133" max="5141" width="8" style="3" customWidth="1"/>
    <col min="5142" max="5377" width="9.140625" style="3"/>
    <col min="5378" max="5378" width="31.42578125" style="3" customWidth="1"/>
    <col min="5379" max="5379" width="13.140625" style="3" customWidth="1"/>
    <col min="5380" max="5388" width="7.85546875" style="3" customWidth="1"/>
    <col min="5389" max="5397" width="8" style="3" customWidth="1"/>
    <col min="5398" max="5633" width="9.140625" style="3"/>
    <col min="5634" max="5634" width="31.42578125" style="3" customWidth="1"/>
    <col min="5635" max="5635" width="13.140625" style="3" customWidth="1"/>
    <col min="5636" max="5644" width="7.85546875" style="3" customWidth="1"/>
    <col min="5645" max="5653" width="8" style="3" customWidth="1"/>
    <col min="5654" max="5889" width="9.140625" style="3"/>
    <col min="5890" max="5890" width="31.42578125" style="3" customWidth="1"/>
    <col min="5891" max="5891" width="13.140625" style="3" customWidth="1"/>
    <col min="5892" max="5900" width="7.85546875" style="3" customWidth="1"/>
    <col min="5901" max="5909" width="8" style="3" customWidth="1"/>
    <col min="5910" max="6145" width="9.140625" style="3"/>
    <col min="6146" max="6146" width="31.42578125" style="3" customWidth="1"/>
    <col min="6147" max="6147" width="13.140625" style="3" customWidth="1"/>
    <col min="6148" max="6156" width="7.85546875" style="3" customWidth="1"/>
    <col min="6157" max="6165" width="8" style="3" customWidth="1"/>
    <col min="6166" max="6401" width="9.140625" style="3"/>
    <col min="6402" max="6402" width="31.42578125" style="3" customWidth="1"/>
    <col min="6403" max="6403" width="13.140625" style="3" customWidth="1"/>
    <col min="6404" max="6412" width="7.85546875" style="3" customWidth="1"/>
    <col min="6413" max="6421" width="8" style="3" customWidth="1"/>
    <col min="6422" max="6657" width="9.140625" style="3"/>
    <col min="6658" max="6658" width="31.42578125" style="3" customWidth="1"/>
    <col min="6659" max="6659" width="13.140625" style="3" customWidth="1"/>
    <col min="6660" max="6668" width="7.85546875" style="3" customWidth="1"/>
    <col min="6669" max="6677" width="8" style="3" customWidth="1"/>
    <col min="6678" max="6913" width="9.140625" style="3"/>
    <col min="6914" max="6914" width="31.42578125" style="3" customWidth="1"/>
    <col min="6915" max="6915" width="13.140625" style="3" customWidth="1"/>
    <col min="6916" max="6924" width="7.85546875" style="3" customWidth="1"/>
    <col min="6925" max="6933" width="8" style="3" customWidth="1"/>
    <col min="6934" max="7169" width="9.140625" style="3"/>
    <col min="7170" max="7170" width="31.42578125" style="3" customWidth="1"/>
    <col min="7171" max="7171" width="13.140625" style="3" customWidth="1"/>
    <col min="7172" max="7180" width="7.85546875" style="3" customWidth="1"/>
    <col min="7181" max="7189" width="8" style="3" customWidth="1"/>
    <col min="7190" max="7425" width="9.140625" style="3"/>
    <col min="7426" max="7426" width="31.42578125" style="3" customWidth="1"/>
    <col min="7427" max="7427" width="13.140625" style="3" customWidth="1"/>
    <col min="7428" max="7436" width="7.85546875" style="3" customWidth="1"/>
    <col min="7437" max="7445" width="8" style="3" customWidth="1"/>
    <col min="7446" max="7681" width="9.140625" style="3"/>
    <col min="7682" max="7682" width="31.42578125" style="3" customWidth="1"/>
    <col min="7683" max="7683" width="13.140625" style="3" customWidth="1"/>
    <col min="7684" max="7692" width="7.85546875" style="3" customWidth="1"/>
    <col min="7693" max="7701" width="8" style="3" customWidth="1"/>
    <col min="7702" max="7937" width="9.140625" style="3"/>
    <col min="7938" max="7938" width="31.42578125" style="3" customWidth="1"/>
    <col min="7939" max="7939" width="13.140625" style="3" customWidth="1"/>
    <col min="7940" max="7948" width="7.85546875" style="3" customWidth="1"/>
    <col min="7949" max="7957" width="8" style="3" customWidth="1"/>
    <col min="7958" max="8193" width="9.140625" style="3"/>
    <col min="8194" max="8194" width="31.42578125" style="3" customWidth="1"/>
    <col min="8195" max="8195" width="13.140625" style="3" customWidth="1"/>
    <col min="8196" max="8204" width="7.85546875" style="3" customWidth="1"/>
    <col min="8205" max="8213" width="8" style="3" customWidth="1"/>
    <col min="8214" max="8449" width="9.140625" style="3"/>
    <col min="8450" max="8450" width="31.42578125" style="3" customWidth="1"/>
    <col min="8451" max="8451" width="13.140625" style="3" customWidth="1"/>
    <col min="8452" max="8460" width="7.85546875" style="3" customWidth="1"/>
    <col min="8461" max="8469" width="8" style="3" customWidth="1"/>
    <col min="8470" max="8705" width="9.140625" style="3"/>
    <col min="8706" max="8706" width="31.42578125" style="3" customWidth="1"/>
    <col min="8707" max="8707" width="13.140625" style="3" customWidth="1"/>
    <col min="8708" max="8716" width="7.85546875" style="3" customWidth="1"/>
    <col min="8717" max="8725" width="8" style="3" customWidth="1"/>
    <col min="8726" max="8961" width="9.140625" style="3"/>
    <col min="8962" max="8962" width="31.42578125" style="3" customWidth="1"/>
    <col min="8963" max="8963" width="13.140625" style="3" customWidth="1"/>
    <col min="8964" max="8972" width="7.85546875" style="3" customWidth="1"/>
    <col min="8973" max="8981" width="8" style="3" customWidth="1"/>
    <col min="8982" max="9217" width="9.140625" style="3"/>
    <col min="9218" max="9218" width="31.42578125" style="3" customWidth="1"/>
    <col min="9219" max="9219" width="13.140625" style="3" customWidth="1"/>
    <col min="9220" max="9228" width="7.85546875" style="3" customWidth="1"/>
    <col min="9229" max="9237" width="8" style="3" customWidth="1"/>
    <col min="9238" max="9473" width="9.140625" style="3"/>
    <col min="9474" max="9474" width="31.42578125" style="3" customWidth="1"/>
    <col min="9475" max="9475" width="13.140625" style="3" customWidth="1"/>
    <col min="9476" max="9484" width="7.85546875" style="3" customWidth="1"/>
    <col min="9485" max="9493" width="8" style="3" customWidth="1"/>
    <col min="9494" max="9729" width="9.140625" style="3"/>
    <col min="9730" max="9730" width="31.42578125" style="3" customWidth="1"/>
    <col min="9731" max="9731" width="13.140625" style="3" customWidth="1"/>
    <col min="9732" max="9740" width="7.85546875" style="3" customWidth="1"/>
    <col min="9741" max="9749" width="8" style="3" customWidth="1"/>
    <col min="9750" max="9985" width="9.140625" style="3"/>
    <col min="9986" max="9986" width="31.42578125" style="3" customWidth="1"/>
    <col min="9987" max="9987" width="13.140625" style="3" customWidth="1"/>
    <col min="9988" max="9996" width="7.85546875" style="3" customWidth="1"/>
    <col min="9997" max="10005" width="8" style="3" customWidth="1"/>
    <col min="10006" max="10241" width="9.140625" style="3"/>
    <col min="10242" max="10242" width="31.42578125" style="3" customWidth="1"/>
    <col min="10243" max="10243" width="13.140625" style="3" customWidth="1"/>
    <col min="10244" max="10252" width="7.85546875" style="3" customWidth="1"/>
    <col min="10253" max="10261" width="8" style="3" customWidth="1"/>
    <col min="10262" max="10497" width="9.140625" style="3"/>
    <col min="10498" max="10498" width="31.42578125" style="3" customWidth="1"/>
    <col min="10499" max="10499" width="13.140625" style="3" customWidth="1"/>
    <col min="10500" max="10508" width="7.85546875" style="3" customWidth="1"/>
    <col min="10509" max="10517" width="8" style="3" customWidth="1"/>
    <col min="10518" max="10753" width="9.140625" style="3"/>
    <col min="10754" max="10754" width="31.42578125" style="3" customWidth="1"/>
    <col min="10755" max="10755" width="13.140625" style="3" customWidth="1"/>
    <col min="10756" max="10764" width="7.85546875" style="3" customWidth="1"/>
    <col min="10765" max="10773" width="8" style="3" customWidth="1"/>
    <col min="10774" max="11009" width="9.140625" style="3"/>
    <col min="11010" max="11010" width="31.42578125" style="3" customWidth="1"/>
    <col min="11011" max="11011" width="13.140625" style="3" customWidth="1"/>
    <col min="11012" max="11020" width="7.85546875" style="3" customWidth="1"/>
    <col min="11021" max="11029" width="8" style="3" customWidth="1"/>
    <col min="11030" max="11265" width="9.140625" style="3"/>
    <col min="11266" max="11266" width="31.42578125" style="3" customWidth="1"/>
    <col min="11267" max="11267" width="13.140625" style="3" customWidth="1"/>
    <col min="11268" max="11276" width="7.85546875" style="3" customWidth="1"/>
    <col min="11277" max="11285" width="8" style="3" customWidth="1"/>
    <col min="11286" max="11521" width="9.140625" style="3"/>
    <col min="11522" max="11522" width="31.42578125" style="3" customWidth="1"/>
    <col min="11523" max="11523" width="13.140625" style="3" customWidth="1"/>
    <col min="11524" max="11532" width="7.85546875" style="3" customWidth="1"/>
    <col min="11533" max="11541" width="8" style="3" customWidth="1"/>
    <col min="11542" max="11777" width="9.140625" style="3"/>
    <col min="11778" max="11778" width="31.42578125" style="3" customWidth="1"/>
    <col min="11779" max="11779" width="13.140625" style="3" customWidth="1"/>
    <col min="11780" max="11788" width="7.85546875" style="3" customWidth="1"/>
    <col min="11789" max="11797" width="8" style="3" customWidth="1"/>
    <col min="11798" max="12033" width="9.140625" style="3"/>
    <col min="12034" max="12034" width="31.42578125" style="3" customWidth="1"/>
    <col min="12035" max="12035" width="13.140625" style="3" customWidth="1"/>
    <col min="12036" max="12044" width="7.85546875" style="3" customWidth="1"/>
    <col min="12045" max="12053" width="8" style="3" customWidth="1"/>
    <col min="12054" max="12289" width="9.140625" style="3"/>
    <col min="12290" max="12290" width="31.42578125" style="3" customWidth="1"/>
    <col min="12291" max="12291" width="13.140625" style="3" customWidth="1"/>
    <col min="12292" max="12300" width="7.85546875" style="3" customWidth="1"/>
    <col min="12301" max="12309" width="8" style="3" customWidth="1"/>
    <col min="12310" max="12545" width="9.140625" style="3"/>
    <col min="12546" max="12546" width="31.42578125" style="3" customWidth="1"/>
    <col min="12547" max="12547" width="13.140625" style="3" customWidth="1"/>
    <col min="12548" max="12556" width="7.85546875" style="3" customWidth="1"/>
    <col min="12557" max="12565" width="8" style="3" customWidth="1"/>
    <col min="12566" max="12801" width="9.140625" style="3"/>
    <col min="12802" max="12802" width="31.42578125" style="3" customWidth="1"/>
    <col min="12803" max="12803" width="13.140625" style="3" customWidth="1"/>
    <col min="12804" max="12812" width="7.85546875" style="3" customWidth="1"/>
    <col min="12813" max="12821" width="8" style="3" customWidth="1"/>
    <col min="12822" max="13057" width="9.140625" style="3"/>
    <col min="13058" max="13058" width="31.42578125" style="3" customWidth="1"/>
    <col min="13059" max="13059" width="13.140625" style="3" customWidth="1"/>
    <col min="13060" max="13068" width="7.85546875" style="3" customWidth="1"/>
    <col min="13069" max="13077" width="8" style="3" customWidth="1"/>
    <col min="13078" max="13313" width="9.140625" style="3"/>
    <col min="13314" max="13314" width="31.42578125" style="3" customWidth="1"/>
    <col min="13315" max="13315" width="13.140625" style="3" customWidth="1"/>
    <col min="13316" max="13324" width="7.85546875" style="3" customWidth="1"/>
    <col min="13325" max="13333" width="8" style="3" customWidth="1"/>
    <col min="13334" max="13569" width="9.140625" style="3"/>
    <col min="13570" max="13570" width="31.42578125" style="3" customWidth="1"/>
    <col min="13571" max="13571" width="13.140625" style="3" customWidth="1"/>
    <col min="13572" max="13580" width="7.85546875" style="3" customWidth="1"/>
    <col min="13581" max="13589" width="8" style="3" customWidth="1"/>
    <col min="13590" max="13825" width="9.140625" style="3"/>
    <col min="13826" max="13826" width="31.42578125" style="3" customWidth="1"/>
    <col min="13827" max="13827" width="13.140625" style="3" customWidth="1"/>
    <col min="13828" max="13836" width="7.85546875" style="3" customWidth="1"/>
    <col min="13837" max="13845" width="8" style="3" customWidth="1"/>
    <col min="13846" max="14081" width="9.140625" style="3"/>
    <col min="14082" max="14082" width="31.42578125" style="3" customWidth="1"/>
    <col min="14083" max="14083" width="13.140625" style="3" customWidth="1"/>
    <col min="14084" max="14092" width="7.85546875" style="3" customWidth="1"/>
    <col min="14093" max="14101" width="8" style="3" customWidth="1"/>
    <col min="14102" max="14337" width="9.140625" style="3"/>
    <col min="14338" max="14338" width="31.42578125" style="3" customWidth="1"/>
    <col min="14339" max="14339" width="13.140625" style="3" customWidth="1"/>
    <col min="14340" max="14348" width="7.85546875" style="3" customWidth="1"/>
    <col min="14349" max="14357" width="8" style="3" customWidth="1"/>
    <col min="14358" max="14593" width="9.140625" style="3"/>
    <col min="14594" max="14594" width="31.42578125" style="3" customWidth="1"/>
    <col min="14595" max="14595" width="13.140625" style="3" customWidth="1"/>
    <col min="14596" max="14604" width="7.85546875" style="3" customWidth="1"/>
    <col min="14605" max="14613" width="8" style="3" customWidth="1"/>
    <col min="14614" max="14849" width="9.140625" style="3"/>
    <col min="14850" max="14850" width="31.42578125" style="3" customWidth="1"/>
    <col min="14851" max="14851" width="13.140625" style="3" customWidth="1"/>
    <col min="14852" max="14860" width="7.85546875" style="3" customWidth="1"/>
    <col min="14861" max="14869" width="8" style="3" customWidth="1"/>
    <col min="14870" max="15105" width="9.140625" style="3"/>
    <col min="15106" max="15106" width="31.42578125" style="3" customWidth="1"/>
    <col min="15107" max="15107" width="13.140625" style="3" customWidth="1"/>
    <col min="15108" max="15116" width="7.85546875" style="3" customWidth="1"/>
    <col min="15117" max="15125" width="8" style="3" customWidth="1"/>
    <col min="15126" max="15361" width="9.140625" style="3"/>
    <col min="15362" max="15362" width="31.42578125" style="3" customWidth="1"/>
    <col min="15363" max="15363" width="13.140625" style="3" customWidth="1"/>
    <col min="15364" max="15372" width="7.85546875" style="3" customWidth="1"/>
    <col min="15373" max="15381" width="8" style="3" customWidth="1"/>
    <col min="15382" max="15617" width="9.140625" style="3"/>
    <col min="15618" max="15618" width="31.42578125" style="3" customWidth="1"/>
    <col min="15619" max="15619" width="13.140625" style="3" customWidth="1"/>
    <col min="15620" max="15628" width="7.85546875" style="3" customWidth="1"/>
    <col min="15629" max="15637" width="8" style="3" customWidth="1"/>
    <col min="15638" max="15873" width="9.140625" style="3"/>
    <col min="15874" max="15874" width="31.42578125" style="3" customWidth="1"/>
    <col min="15875" max="15875" width="13.140625" style="3" customWidth="1"/>
    <col min="15876" max="15884" width="7.85546875" style="3" customWidth="1"/>
    <col min="15885" max="15893" width="8" style="3" customWidth="1"/>
    <col min="15894" max="16129" width="9.140625" style="3"/>
    <col min="16130" max="16130" width="31.42578125" style="3" customWidth="1"/>
    <col min="16131" max="16131" width="13.140625" style="3" customWidth="1"/>
    <col min="16132" max="16140" width="7.85546875" style="3" customWidth="1"/>
    <col min="16141" max="16149" width="8" style="3" customWidth="1"/>
    <col min="16150" max="16384" width="9.140625" style="3"/>
  </cols>
  <sheetData>
    <row r="2" spans="2:21" ht="18" customHeight="1" x14ac:dyDescent="0.2">
      <c r="B2" s="95" t="s">
        <v>113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7"/>
    </row>
    <row r="3" spans="2:21" ht="18" customHeight="1" x14ac:dyDescent="0.2">
      <c r="B3" s="107" t="s">
        <v>112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108"/>
    </row>
    <row r="4" spans="2:21" ht="18" customHeight="1" x14ac:dyDescent="0.2">
      <c r="B4" s="98" t="s">
        <v>111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99"/>
    </row>
    <row r="5" spans="2:21" ht="18" customHeight="1" x14ac:dyDescent="0.2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1"/>
    </row>
    <row r="6" spans="2:21" ht="25.5" customHeight="1" x14ac:dyDescent="0.2">
      <c r="B6" s="100" t="s">
        <v>69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2:21" ht="27" customHeight="1" x14ac:dyDescent="0.2">
      <c r="B7" s="73" t="s">
        <v>114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5"/>
    </row>
    <row r="8" spans="2:21" ht="10.5" customHeight="1" x14ac:dyDescent="0.25">
      <c r="B8" s="103"/>
      <c r="C8" s="104"/>
      <c r="D8" s="104"/>
      <c r="E8" s="104"/>
      <c r="F8" s="104"/>
      <c r="G8" s="104"/>
      <c r="H8" s="104"/>
      <c r="I8" s="10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"/>
    </row>
    <row r="9" spans="2:21" ht="50.25" customHeight="1" x14ac:dyDescent="0.2">
      <c r="B9" s="105" t="s">
        <v>37</v>
      </c>
      <c r="C9" s="105"/>
      <c r="D9" s="83" t="s">
        <v>38</v>
      </c>
      <c r="E9" s="83"/>
      <c r="F9" s="83"/>
      <c r="G9" s="106" t="s">
        <v>39</v>
      </c>
      <c r="H9" s="106"/>
      <c r="I9" s="106"/>
      <c r="J9" s="90" t="s">
        <v>40</v>
      </c>
      <c r="K9" s="90"/>
      <c r="L9" s="90"/>
      <c r="M9" s="90" t="s">
        <v>41</v>
      </c>
      <c r="N9" s="90"/>
      <c r="O9" s="90"/>
      <c r="P9" s="90" t="s">
        <v>42</v>
      </c>
      <c r="Q9" s="90"/>
      <c r="R9" s="90"/>
      <c r="S9" s="90" t="s">
        <v>43</v>
      </c>
      <c r="T9" s="90"/>
      <c r="U9" s="90"/>
    </row>
    <row r="10" spans="2:21" ht="21" customHeight="1" x14ac:dyDescent="0.2">
      <c r="B10" s="6" t="s">
        <v>44</v>
      </c>
      <c r="C10" s="7" t="s">
        <v>45</v>
      </c>
      <c r="D10" s="7" t="s">
        <v>4</v>
      </c>
      <c r="E10" s="7" t="s">
        <v>5</v>
      </c>
      <c r="F10" s="7" t="s">
        <v>6</v>
      </c>
      <c r="G10" s="47" t="s">
        <v>4</v>
      </c>
      <c r="H10" s="47" t="s">
        <v>5</v>
      </c>
      <c r="I10" s="47" t="s">
        <v>6</v>
      </c>
      <c r="J10" s="7" t="s">
        <v>4</v>
      </c>
      <c r="K10" s="7" t="s">
        <v>5</v>
      </c>
      <c r="L10" s="7" t="s">
        <v>6</v>
      </c>
      <c r="M10" s="7" t="s">
        <v>4</v>
      </c>
      <c r="N10" s="7" t="s">
        <v>5</v>
      </c>
      <c r="O10" s="7" t="s">
        <v>6</v>
      </c>
      <c r="P10" s="7" t="s">
        <v>4</v>
      </c>
      <c r="Q10" s="7" t="s">
        <v>5</v>
      </c>
      <c r="R10" s="7" t="s">
        <v>6</v>
      </c>
      <c r="S10" s="7" t="s">
        <v>4</v>
      </c>
      <c r="T10" s="7" t="s">
        <v>5</v>
      </c>
      <c r="U10" s="7" t="s">
        <v>6</v>
      </c>
    </row>
    <row r="11" spans="2:21" ht="21" customHeight="1" x14ac:dyDescent="0.2">
      <c r="B11" s="8" t="s">
        <v>46</v>
      </c>
      <c r="C11" s="59">
        <v>3.8</v>
      </c>
      <c r="D11" s="9">
        <v>3</v>
      </c>
      <c r="E11" s="9">
        <v>4</v>
      </c>
      <c r="F11" s="9">
        <v>5.5</v>
      </c>
      <c r="G11" s="53">
        <v>3.8</v>
      </c>
      <c r="H11" s="53">
        <v>4.01</v>
      </c>
      <c r="I11" s="53">
        <v>4.67</v>
      </c>
      <c r="J11" s="9">
        <v>3.43</v>
      </c>
      <c r="K11" s="9">
        <v>4.93</v>
      </c>
      <c r="L11" s="9">
        <v>6.71</v>
      </c>
      <c r="M11" s="9">
        <v>1.5</v>
      </c>
      <c r="N11" s="9">
        <v>3.45</v>
      </c>
      <c r="O11" s="9">
        <v>4.49</v>
      </c>
      <c r="P11" s="9">
        <v>5.29</v>
      </c>
      <c r="Q11" s="9">
        <v>5.92</v>
      </c>
      <c r="R11" s="9">
        <v>7.93</v>
      </c>
      <c r="S11" s="9">
        <v>4</v>
      </c>
      <c r="T11" s="9">
        <v>5.52</v>
      </c>
      <c r="U11" s="9" t="s">
        <v>47</v>
      </c>
    </row>
    <row r="12" spans="2:21" ht="21" customHeight="1" x14ac:dyDescent="0.2">
      <c r="B12" s="8" t="s">
        <v>48</v>
      </c>
      <c r="C12" s="59">
        <v>0.32</v>
      </c>
      <c r="D12" s="9">
        <v>0.8</v>
      </c>
      <c r="E12" s="9">
        <v>0.8</v>
      </c>
      <c r="F12" s="9">
        <v>1</v>
      </c>
      <c r="G12" s="53">
        <v>0.32</v>
      </c>
      <c r="H12" s="53">
        <v>0.4</v>
      </c>
      <c r="I12" s="53">
        <v>0.74</v>
      </c>
      <c r="J12" s="9">
        <v>0.28000000000000003</v>
      </c>
      <c r="K12" s="9">
        <v>0.49</v>
      </c>
      <c r="L12" s="9">
        <v>0.75</v>
      </c>
      <c r="M12" s="9">
        <v>0.3</v>
      </c>
      <c r="N12" s="9">
        <v>0.48</v>
      </c>
      <c r="O12" s="9">
        <v>0.82</v>
      </c>
      <c r="P12" s="9">
        <v>0.25</v>
      </c>
      <c r="Q12" s="9">
        <v>0.51</v>
      </c>
      <c r="R12" s="9">
        <v>0.56000000000000005</v>
      </c>
      <c r="S12" s="9">
        <v>0.81</v>
      </c>
      <c r="T12" s="9">
        <v>1.22</v>
      </c>
      <c r="U12" s="9">
        <v>1.99</v>
      </c>
    </row>
    <row r="13" spans="2:21" ht="21" customHeight="1" x14ac:dyDescent="0.2">
      <c r="B13" s="8" t="s">
        <v>49</v>
      </c>
      <c r="C13" s="59">
        <v>0.5</v>
      </c>
      <c r="D13" s="9">
        <v>0.97</v>
      </c>
      <c r="E13" s="9">
        <v>1.27</v>
      </c>
      <c r="F13" s="9">
        <v>1.27</v>
      </c>
      <c r="G13" s="53">
        <v>0.5</v>
      </c>
      <c r="H13" s="53">
        <v>0.56000000000000005</v>
      </c>
      <c r="I13" s="53">
        <v>0.97</v>
      </c>
      <c r="J13" s="9">
        <v>1</v>
      </c>
      <c r="K13" s="9">
        <v>1.39</v>
      </c>
      <c r="L13" s="9">
        <v>1.74</v>
      </c>
      <c r="M13" s="9">
        <v>0.56000000000000005</v>
      </c>
      <c r="N13" s="9">
        <v>0.85</v>
      </c>
      <c r="O13" s="9">
        <v>0.89</v>
      </c>
      <c r="P13" s="9">
        <v>1</v>
      </c>
      <c r="Q13" s="9">
        <v>1.48</v>
      </c>
      <c r="R13" s="9">
        <v>1.97</v>
      </c>
      <c r="S13" s="9">
        <v>1.46</v>
      </c>
      <c r="T13" s="9">
        <v>2.3199999999999998</v>
      </c>
      <c r="U13" s="9">
        <v>3.16</v>
      </c>
    </row>
    <row r="14" spans="2:21" ht="21" customHeight="1" x14ac:dyDescent="0.2">
      <c r="B14" s="8" t="s">
        <v>50</v>
      </c>
      <c r="C14" s="59">
        <v>1.02</v>
      </c>
      <c r="D14" s="9">
        <v>0.59</v>
      </c>
      <c r="E14" s="9">
        <v>1.23</v>
      </c>
      <c r="F14" s="9">
        <v>1.39</v>
      </c>
      <c r="G14" s="53">
        <v>1.02</v>
      </c>
      <c r="H14" s="53">
        <v>1.1100000000000001</v>
      </c>
      <c r="I14" s="53">
        <v>1.21</v>
      </c>
      <c r="J14" s="9">
        <v>0.94</v>
      </c>
      <c r="K14" s="9">
        <v>0.99</v>
      </c>
      <c r="L14" s="9">
        <v>1.17</v>
      </c>
      <c r="M14" s="9">
        <v>0.85</v>
      </c>
      <c r="N14" s="9">
        <v>0.85</v>
      </c>
      <c r="O14" s="9">
        <v>1.1100000000000001</v>
      </c>
      <c r="P14" s="9">
        <v>1.01</v>
      </c>
      <c r="Q14" s="9">
        <v>1.07</v>
      </c>
      <c r="R14" s="9">
        <v>1.1100000000000001</v>
      </c>
      <c r="S14" s="9">
        <v>0.94</v>
      </c>
      <c r="T14" s="9">
        <v>1.02</v>
      </c>
      <c r="U14" s="9">
        <v>1.33</v>
      </c>
    </row>
    <row r="15" spans="2:21" ht="21" customHeight="1" x14ac:dyDescent="0.2">
      <c r="B15" s="8" t="s">
        <v>51</v>
      </c>
      <c r="C15" s="59">
        <v>6.64</v>
      </c>
      <c r="D15" s="9">
        <v>6.16</v>
      </c>
      <c r="E15" s="9">
        <v>7.4</v>
      </c>
      <c r="F15" s="9">
        <v>8.9600000000000009</v>
      </c>
      <c r="G15" s="53">
        <v>6.64</v>
      </c>
      <c r="H15" s="53">
        <v>7.3</v>
      </c>
      <c r="I15" s="53">
        <v>8.69</v>
      </c>
      <c r="J15" s="9">
        <v>6.74</v>
      </c>
      <c r="K15" s="9">
        <v>8.0399999999999991</v>
      </c>
      <c r="L15" s="9">
        <v>9.4</v>
      </c>
      <c r="M15" s="9">
        <v>3.5</v>
      </c>
      <c r="N15" s="9">
        <v>5.1100000000000003</v>
      </c>
      <c r="O15" s="9">
        <v>6.22</v>
      </c>
      <c r="P15" s="9">
        <v>8</v>
      </c>
      <c r="Q15" s="9">
        <v>8.31</v>
      </c>
      <c r="R15" s="9">
        <v>9.51</v>
      </c>
      <c r="S15" s="9">
        <v>7.14</v>
      </c>
      <c r="T15" s="9">
        <v>8.4</v>
      </c>
      <c r="U15" s="9">
        <v>10.43</v>
      </c>
    </row>
    <row r="16" spans="2:21" ht="21" customHeight="1" x14ac:dyDescent="0.2">
      <c r="B16" s="8" t="s">
        <v>52</v>
      </c>
      <c r="C16" s="39">
        <v>10.65</v>
      </c>
      <c r="D16" s="94" t="s">
        <v>53</v>
      </c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</row>
    <row r="17" spans="1:21" x14ac:dyDescent="0.2">
      <c r="B17" s="10"/>
      <c r="D17" s="56"/>
      <c r="E17" s="56"/>
      <c r="F17" s="56"/>
      <c r="U17" s="4"/>
    </row>
    <row r="18" spans="1:21" x14ac:dyDescent="0.2">
      <c r="B18" s="91" t="s">
        <v>7</v>
      </c>
      <c r="C18" s="92"/>
      <c r="D18" s="92"/>
      <c r="E18" s="93"/>
      <c r="F18" s="57"/>
      <c r="G18" s="83" t="s">
        <v>54</v>
      </c>
      <c r="H18" s="83"/>
      <c r="I18" s="83"/>
      <c r="J18" s="83"/>
      <c r="K18" s="83"/>
      <c r="L18" s="83"/>
      <c r="M18" s="83"/>
      <c r="N18" s="83"/>
      <c r="O18" s="83"/>
      <c r="P18" s="11"/>
      <c r="Q18" s="11"/>
      <c r="R18" s="11"/>
      <c r="S18" s="11"/>
      <c r="T18" s="11"/>
      <c r="U18" s="12"/>
    </row>
    <row r="19" spans="1:21" ht="19.5" customHeight="1" x14ac:dyDescent="0.2">
      <c r="B19" s="84" t="s">
        <v>55</v>
      </c>
      <c r="C19" s="85"/>
      <c r="D19" s="85"/>
      <c r="E19" s="86"/>
      <c r="F19" s="57"/>
      <c r="G19" s="83" t="s">
        <v>56</v>
      </c>
      <c r="H19" s="83"/>
      <c r="I19" s="83"/>
      <c r="J19" s="83"/>
      <c r="K19" s="83"/>
      <c r="L19" s="83"/>
      <c r="M19" s="7" t="s">
        <v>4</v>
      </c>
      <c r="N19" s="7" t="s">
        <v>5</v>
      </c>
      <c r="O19" s="7" t="s">
        <v>6</v>
      </c>
      <c r="P19" s="11"/>
      <c r="Q19" s="11"/>
      <c r="R19" s="11"/>
      <c r="S19" s="11"/>
      <c r="T19" s="11"/>
      <c r="U19" s="12"/>
    </row>
    <row r="20" spans="1:21" ht="29.25" customHeight="1" x14ac:dyDescent="0.2">
      <c r="A20" s="3">
        <f>0.65+3+5</f>
        <v>8.65</v>
      </c>
      <c r="B20" s="87" t="s">
        <v>70</v>
      </c>
      <c r="C20" s="88"/>
      <c r="D20" s="88"/>
      <c r="E20" s="89"/>
      <c r="F20" s="57"/>
      <c r="G20" s="69" t="s">
        <v>38</v>
      </c>
      <c r="H20" s="69"/>
      <c r="I20" s="69"/>
      <c r="J20" s="69"/>
      <c r="K20" s="69"/>
      <c r="L20" s="69"/>
      <c r="M20" s="13">
        <v>20.34</v>
      </c>
      <c r="N20" s="13">
        <v>22.12</v>
      </c>
      <c r="O20" s="13">
        <v>25</v>
      </c>
      <c r="P20" s="11"/>
      <c r="Q20" s="11"/>
      <c r="R20" s="11"/>
      <c r="S20" s="11"/>
      <c r="T20" s="11"/>
      <c r="U20" s="12"/>
    </row>
    <row r="21" spans="1:21" ht="30" customHeight="1" x14ac:dyDescent="0.2">
      <c r="B21" s="76" t="s">
        <v>8</v>
      </c>
      <c r="C21" s="77"/>
      <c r="D21" s="77"/>
      <c r="E21" s="78"/>
      <c r="F21" s="11"/>
      <c r="G21" s="79" t="s">
        <v>57</v>
      </c>
      <c r="H21" s="79"/>
      <c r="I21" s="79"/>
      <c r="J21" s="79"/>
      <c r="K21" s="79"/>
      <c r="L21" s="79"/>
      <c r="M21" s="60">
        <v>19.600000000000001</v>
      </c>
      <c r="N21" s="60">
        <v>20.97</v>
      </c>
      <c r="O21" s="60">
        <v>24.23</v>
      </c>
      <c r="P21" s="11"/>
      <c r="Q21" s="11"/>
      <c r="R21" s="11"/>
      <c r="S21" s="11"/>
      <c r="T21" s="11"/>
      <c r="U21" s="12"/>
    </row>
    <row r="22" spans="1:21" ht="28.5" customHeight="1" x14ac:dyDescent="0.2">
      <c r="B22" s="14" t="s">
        <v>58</v>
      </c>
      <c r="C22" s="15">
        <f>((1+(C11+C12+C13)/100)*((1+C14/100)*(1+C15/100))/(1-C16/100))-1</f>
        <v>0.26140000000000002</v>
      </c>
      <c r="D22" s="16"/>
      <c r="E22" s="17"/>
      <c r="F22" s="11"/>
      <c r="G22" s="69" t="s">
        <v>59</v>
      </c>
      <c r="H22" s="69"/>
      <c r="I22" s="69"/>
      <c r="J22" s="69"/>
      <c r="K22" s="69"/>
      <c r="L22" s="69"/>
      <c r="M22" s="13">
        <v>20.76</v>
      </c>
      <c r="N22" s="13">
        <v>24.18</v>
      </c>
      <c r="O22" s="13">
        <v>26.44</v>
      </c>
      <c r="P22" s="11"/>
      <c r="Q22" s="11"/>
      <c r="R22" s="11"/>
      <c r="S22" s="11"/>
      <c r="T22" s="11"/>
      <c r="U22" s="12"/>
    </row>
    <row r="23" spans="1:21" ht="24" customHeight="1" x14ac:dyDescent="0.2">
      <c r="B23" s="80" t="s">
        <v>60</v>
      </c>
      <c r="C23" s="81"/>
      <c r="D23" s="81"/>
      <c r="E23" s="82"/>
      <c r="F23" s="11"/>
      <c r="G23" s="69" t="s">
        <v>61</v>
      </c>
      <c r="H23" s="69"/>
      <c r="I23" s="69"/>
      <c r="J23" s="69"/>
      <c r="K23" s="69"/>
      <c r="L23" s="69"/>
      <c r="M23" s="13">
        <v>24</v>
      </c>
      <c r="N23" s="13">
        <v>25.84</v>
      </c>
      <c r="O23" s="13">
        <v>27.86</v>
      </c>
      <c r="P23" s="11"/>
      <c r="Q23" s="11"/>
      <c r="R23" s="11"/>
      <c r="S23" s="11"/>
      <c r="T23" s="11"/>
      <c r="U23" s="12"/>
    </row>
    <row r="24" spans="1:21" ht="15.75" customHeight="1" x14ac:dyDescent="0.2">
      <c r="B24" s="18"/>
      <c r="C24" s="58"/>
      <c r="D24" s="58"/>
      <c r="E24" s="19"/>
      <c r="F24" s="11"/>
      <c r="G24" s="69" t="s">
        <v>62</v>
      </c>
      <c r="H24" s="69"/>
      <c r="I24" s="69"/>
      <c r="J24" s="69"/>
      <c r="K24" s="69"/>
      <c r="L24" s="69"/>
      <c r="M24" s="13">
        <v>22.8</v>
      </c>
      <c r="N24" s="13">
        <v>27.48</v>
      </c>
      <c r="O24" s="13">
        <v>30.95</v>
      </c>
      <c r="P24" s="11"/>
      <c r="Q24" s="11"/>
      <c r="R24" s="11"/>
      <c r="S24" s="11"/>
      <c r="T24" s="11"/>
      <c r="U24" s="12"/>
    </row>
    <row r="25" spans="1:21" ht="15.75" customHeight="1" x14ac:dyDescent="0.2">
      <c r="B25" s="20"/>
      <c r="C25" s="11"/>
      <c r="D25" s="11"/>
      <c r="E25" s="12"/>
      <c r="F25" s="11"/>
      <c r="G25" s="69" t="s">
        <v>63</v>
      </c>
      <c r="H25" s="69"/>
      <c r="I25" s="69"/>
      <c r="J25" s="69"/>
      <c r="K25" s="69"/>
      <c r="L25" s="69"/>
      <c r="M25" s="13">
        <v>11.1</v>
      </c>
      <c r="N25" s="13">
        <v>14.02</v>
      </c>
      <c r="O25" s="13">
        <v>16.8</v>
      </c>
      <c r="P25" s="11"/>
      <c r="Q25" s="11"/>
      <c r="R25" s="11"/>
      <c r="S25" s="11"/>
      <c r="T25" s="11"/>
      <c r="U25" s="12"/>
    </row>
    <row r="26" spans="1:21" x14ac:dyDescent="0.2">
      <c r="B26" s="21"/>
      <c r="C26" s="22"/>
      <c r="D26" s="22"/>
      <c r="E26" s="23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2"/>
    </row>
    <row r="27" spans="1:21" x14ac:dyDescent="0.2">
      <c r="B27" s="2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2"/>
    </row>
    <row r="28" spans="1:21" ht="16.5" customHeight="1" x14ac:dyDescent="0.2">
      <c r="B28" s="10"/>
      <c r="C28" s="24" t="s">
        <v>64</v>
      </c>
      <c r="D28" s="25"/>
      <c r="E28" s="25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19"/>
      <c r="Q28" s="11"/>
      <c r="R28" s="11"/>
      <c r="S28" s="11"/>
      <c r="T28" s="11"/>
      <c r="U28" s="12"/>
    </row>
    <row r="29" spans="1:21" ht="14.25" customHeight="1" x14ac:dyDescent="0.2">
      <c r="B29" s="10"/>
      <c r="C29" s="26" t="s">
        <v>65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2"/>
      <c r="Q29" s="11"/>
      <c r="R29" s="11"/>
      <c r="S29" s="11"/>
      <c r="T29" s="11"/>
      <c r="U29" s="12"/>
    </row>
    <row r="30" spans="1:21" ht="19.5" customHeight="1" x14ac:dyDescent="0.2">
      <c r="B30" s="10"/>
      <c r="C30" s="27" t="s">
        <v>66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1"/>
      <c r="R30" s="11"/>
      <c r="S30" s="11"/>
      <c r="T30" s="11"/>
      <c r="U30" s="12"/>
    </row>
    <row r="31" spans="1:21" ht="19.5" customHeight="1" x14ac:dyDescent="0.2">
      <c r="B31" s="10"/>
      <c r="C31" s="27" t="s">
        <v>108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1"/>
      <c r="R31" s="11"/>
      <c r="S31" s="11"/>
      <c r="T31" s="11"/>
      <c r="U31" s="12"/>
    </row>
    <row r="32" spans="1:21" ht="30.75" customHeight="1" x14ac:dyDescent="0.2">
      <c r="B32" s="28"/>
      <c r="C32" s="70" t="s">
        <v>67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2"/>
      <c r="Q32" s="28"/>
      <c r="R32" s="22" t="s">
        <v>109</v>
      </c>
      <c r="S32" s="22"/>
      <c r="T32" s="22"/>
      <c r="U32" s="23"/>
    </row>
    <row r="33" spans="2:21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2:2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2:2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2:2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2:2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2:2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2:2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2:2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2:2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2:2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2:2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2:2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2:2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2:2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2:2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2:2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2:2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2:2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2:2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2:21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2:21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2:21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2:21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2:21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2:21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</sheetData>
  <mergeCells count="28">
    <mergeCell ref="B18:E18"/>
    <mergeCell ref="P9:R9"/>
    <mergeCell ref="S9:U9"/>
    <mergeCell ref="D16:U16"/>
    <mergeCell ref="B2:U2"/>
    <mergeCell ref="B4:U4"/>
    <mergeCell ref="B6:U6"/>
    <mergeCell ref="B8:I8"/>
    <mergeCell ref="B9:C9"/>
    <mergeCell ref="D9:F9"/>
    <mergeCell ref="G9:I9"/>
    <mergeCell ref="B3:U3"/>
    <mergeCell ref="G24:L24"/>
    <mergeCell ref="G25:L25"/>
    <mergeCell ref="C32:P32"/>
    <mergeCell ref="B7:U7"/>
    <mergeCell ref="B21:E21"/>
    <mergeCell ref="G21:L21"/>
    <mergeCell ref="G22:L22"/>
    <mergeCell ref="B23:E23"/>
    <mergeCell ref="G23:L23"/>
    <mergeCell ref="G18:O18"/>
    <mergeCell ref="B19:E19"/>
    <mergeCell ref="G19:L19"/>
    <mergeCell ref="B20:E20"/>
    <mergeCell ref="G20:L20"/>
    <mergeCell ref="J9:L9"/>
    <mergeCell ref="M9:O9"/>
  </mergeCells>
  <printOptions horizontalCentered="1"/>
  <pageMargins left="0.11811023622047245" right="0.11811023622047245" top="0.59055118110236227" bottom="0.59055118110236227" header="0.31496062992125984" footer="0.31496062992125984"/>
  <pageSetup paperSize="9" scale="75" orientation="landscape" r:id="rId1"/>
  <headerFooter>
    <oddFooter>Página &amp;P de &amp;N</oddFooter>
  </headerFooter>
  <drawing r:id="rId2"/>
  <legacyDrawing r:id="rId3"/>
  <oleObjects>
    <mc:AlternateContent xmlns:mc="http://schemas.openxmlformats.org/markup-compatibility/2006">
      <mc:Choice Requires="x14">
        <oleObject progId="Microsoft Equation 3.0" shapeId="3074" r:id="rId4">
          <objectPr defaultSize="0" autoPict="0" r:id="rId5">
            <anchor moveWithCells="1" sizeWithCells="1">
              <from>
                <xdr:col>1</xdr:col>
                <xdr:colOff>57150</xdr:colOff>
                <xdr:row>23</xdr:row>
                <xdr:rowOff>19050</xdr:rowOff>
              </from>
              <to>
                <xdr:col>4</xdr:col>
                <xdr:colOff>476250</xdr:colOff>
                <xdr:row>25</xdr:row>
                <xdr:rowOff>152400</xdr:rowOff>
              </to>
            </anchor>
          </objectPr>
        </oleObject>
      </mc:Choice>
      <mc:Fallback>
        <oleObject progId="Microsoft Equation 3.0" shapeId="3074" r:id="rId4"/>
      </mc:Fallback>
    </mc:AlternateContent>
    <mc:AlternateContent xmlns:mc="http://schemas.openxmlformats.org/markup-compatibility/2006">
      <mc:Choice Requires="x14">
        <oleObject progId="Microsoft Equation 3.0" shapeId="3075" r:id="rId6">
          <objectPr defaultSize="0" autoPict="0" r:id="rId5">
            <anchor moveWithCells="1" sizeWithCells="1">
              <from>
                <xdr:col>1</xdr:col>
                <xdr:colOff>57150</xdr:colOff>
                <xdr:row>23</xdr:row>
                <xdr:rowOff>19050</xdr:rowOff>
              </from>
              <to>
                <xdr:col>4</xdr:col>
                <xdr:colOff>476250</xdr:colOff>
                <xdr:row>25</xdr:row>
                <xdr:rowOff>152400</xdr:rowOff>
              </to>
            </anchor>
          </objectPr>
        </oleObject>
      </mc:Choice>
      <mc:Fallback>
        <oleObject progId="Microsoft Equation 3.0" shapeId="3075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00FF"/>
  </sheetPr>
  <dimension ref="A2:U57"/>
  <sheetViews>
    <sheetView view="pageBreakPreview" zoomScale="85" zoomScaleSheetLayoutView="85" workbookViewId="0">
      <selection activeCell="R20" sqref="R20"/>
    </sheetView>
  </sheetViews>
  <sheetFormatPr defaultRowHeight="12.75" x14ac:dyDescent="0.2"/>
  <cols>
    <col min="1" max="1" width="5.5703125" style="3" customWidth="1"/>
    <col min="2" max="2" width="31.42578125" style="3" customWidth="1"/>
    <col min="3" max="3" width="13.140625" style="3" customWidth="1"/>
    <col min="4" max="12" width="7.85546875" style="3" customWidth="1"/>
    <col min="13" max="21" width="8" style="3" customWidth="1"/>
    <col min="22" max="257" width="9.140625" style="3"/>
    <col min="258" max="258" width="31.42578125" style="3" customWidth="1"/>
    <col min="259" max="259" width="13.140625" style="3" customWidth="1"/>
    <col min="260" max="268" width="7.85546875" style="3" customWidth="1"/>
    <col min="269" max="277" width="8" style="3" customWidth="1"/>
    <col min="278" max="513" width="9.140625" style="3"/>
    <col min="514" max="514" width="31.42578125" style="3" customWidth="1"/>
    <col min="515" max="515" width="13.140625" style="3" customWidth="1"/>
    <col min="516" max="524" width="7.85546875" style="3" customWidth="1"/>
    <col min="525" max="533" width="8" style="3" customWidth="1"/>
    <col min="534" max="769" width="9.140625" style="3"/>
    <col min="770" max="770" width="31.42578125" style="3" customWidth="1"/>
    <col min="771" max="771" width="13.140625" style="3" customWidth="1"/>
    <col min="772" max="780" width="7.85546875" style="3" customWidth="1"/>
    <col min="781" max="789" width="8" style="3" customWidth="1"/>
    <col min="790" max="1025" width="9.140625" style="3"/>
    <col min="1026" max="1026" width="31.42578125" style="3" customWidth="1"/>
    <col min="1027" max="1027" width="13.140625" style="3" customWidth="1"/>
    <col min="1028" max="1036" width="7.85546875" style="3" customWidth="1"/>
    <col min="1037" max="1045" width="8" style="3" customWidth="1"/>
    <col min="1046" max="1281" width="9.140625" style="3"/>
    <col min="1282" max="1282" width="31.42578125" style="3" customWidth="1"/>
    <col min="1283" max="1283" width="13.140625" style="3" customWidth="1"/>
    <col min="1284" max="1292" width="7.85546875" style="3" customWidth="1"/>
    <col min="1293" max="1301" width="8" style="3" customWidth="1"/>
    <col min="1302" max="1537" width="9.140625" style="3"/>
    <col min="1538" max="1538" width="31.42578125" style="3" customWidth="1"/>
    <col min="1539" max="1539" width="13.140625" style="3" customWidth="1"/>
    <col min="1540" max="1548" width="7.85546875" style="3" customWidth="1"/>
    <col min="1549" max="1557" width="8" style="3" customWidth="1"/>
    <col min="1558" max="1793" width="9.140625" style="3"/>
    <col min="1794" max="1794" width="31.42578125" style="3" customWidth="1"/>
    <col min="1795" max="1795" width="13.140625" style="3" customWidth="1"/>
    <col min="1796" max="1804" width="7.85546875" style="3" customWidth="1"/>
    <col min="1805" max="1813" width="8" style="3" customWidth="1"/>
    <col min="1814" max="2049" width="9.140625" style="3"/>
    <col min="2050" max="2050" width="31.42578125" style="3" customWidth="1"/>
    <col min="2051" max="2051" width="13.140625" style="3" customWidth="1"/>
    <col min="2052" max="2060" width="7.85546875" style="3" customWidth="1"/>
    <col min="2061" max="2069" width="8" style="3" customWidth="1"/>
    <col min="2070" max="2305" width="9.140625" style="3"/>
    <col min="2306" max="2306" width="31.42578125" style="3" customWidth="1"/>
    <col min="2307" max="2307" width="13.140625" style="3" customWidth="1"/>
    <col min="2308" max="2316" width="7.85546875" style="3" customWidth="1"/>
    <col min="2317" max="2325" width="8" style="3" customWidth="1"/>
    <col min="2326" max="2561" width="9.140625" style="3"/>
    <col min="2562" max="2562" width="31.42578125" style="3" customWidth="1"/>
    <col min="2563" max="2563" width="13.140625" style="3" customWidth="1"/>
    <col min="2564" max="2572" width="7.85546875" style="3" customWidth="1"/>
    <col min="2573" max="2581" width="8" style="3" customWidth="1"/>
    <col min="2582" max="2817" width="9.140625" style="3"/>
    <col min="2818" max="2818" width="31.42578125" style="3" customWidth="1"/>
    <col min="2819" max="2819" width="13.140625" style="3" customWidth="1"/>
    <col min="2820" max="2828" width="7.85546875" style="3" customWidth="1"/>
    <col min="2829" max="2837" width="8" style="3" customWidth="1"/>
    <col min="2838" max="3073" width="9.140625" style="3"/>
    <col min="3074" max="3074" width="31.42578125" style="3" customWidth="1"/>
    <col min="3075" max="3075" width="13.140625" style="3" customWidth="1"/>
    <col min="3076" max="3084" width="7.85546875" style="3" customWidth="1"/>
    <col min="3085" max="3093" width="8" style="3" customWidth="1"/>
    <col min="3094" max="3329" width="9.140625" style="3"/>
    <col min="3330" max="3330" width="31.42578125" style="3" customWidth="1"/>
    <col min="3331" max="3331" width="13.140625" style="3" customWidth="1"/>
    <col min="3332" max="3340" width="7.85546875" style="3" customWidth="1"/>
    <col min="3341" max="3349" width="8" style="3" customWidth="1"/>
    <col min="3350" max="3585" width="9.140625" style="3"/>
    <col min="3586" max="3586" width="31.42578125" style="3" customWidth="1"/>
    <col min="3587" max="3587" width="13.140625" style="3" customWidth="1"/>
    <col min="3588" max="3596" width="7.85546875" style="3" customWidth="1"/>
    <col min="3597" max="3605" width="8" style="3" customWidth="1"/>
    <col min="3606" max="3841" width="9.140625" style="3"/>
    <col min="3842" max="3842" width="31.42578125" style="3" customWidth="1"/>
    <col min="3843" max="3843" width="13.140625" style="3" customWidth="1"/>
    <col min="3844" max="3852" width="7.85546875" style="3" customWidth="1"/>
    <col min="3853" max="3861" width="8" style="3" customWidth="1"/>
    <col min="3862" max="4097" width="9.140625" style="3"/>
    <col min="4098" max="4098" width="31.42578125" style="3" customWidth="1"/>
    <col min="4099" max="4099" width="13.140625" style="3" customWidth="1"/>
    <col min="4100" max="4108" width="7.85546875" style="3" customWidth="1"/>
    <col min="4109" max="4117" width="8" style="3" customWidth="1"/>
    <col min="4118" max="4353" width="9.140625" style="3"/>
    <col min="4354" max="4354" width="31.42578125" style="3" customWidth="1"/>
    <col min="4355" max="4355" width="13.140625" style="3" customWidth="1"/>
    <col min="4356" max="4364" width="7.85546875" style="3" customWidth="1"/>
    <col min="4365" max="4373" width="8" style="3" customWidth="1"/>
    <col min="4374" max="4609" width="9.140625" style="3"/>
    <col min="4610" max="4610" width="31.42578125" style="3" customWidth="1"/>
    <col min="4611" max="4611" width="13.140625" style="3" customWidth="1"/>
    <col min="4612" max="4620" width="7.85546875" style="3" customWidth="1"/>
    <col min="4621" max="4629" width="8" style="3" customWidth="1"/>
    <col min="4630" max="4865" width="9.140625" style="3"/>
    <col min="4866" max="4866" width="31.42578125" style="3" customWidth="1"/>
    <col min="4867" max="4867" width="13.140625" style="3" customWidth="1"/>
    <col min="4868" max="4876" width="7.85546875" style="3" customWidth="1"/>
    <col min="4877" max="4885" width="8" style="3" customWidth="1"/>
    <col min="4886" max="5121" width="9.140625" style="3"/>
    <col min="5122" max="5122" width="31.42578125" style="3" customWidth="1"/>
    <col min="5123" max="5123" width="13.140625" style="3" customWidth="1"/>
    <col min="5124" max="5132" width="7.85546875" style="3" customWidth="1"/>
    <col min="5133" max="5141" width="8" style="3" customWidth="1"/>
    <col min="5142" max="5377" width="9.140625" style="3"/>
    <col min="5378" max="5378" width="31.42578125" style="3" customWidth="1"/>
    <col min="5379" max="5379" width="13.140625" style="3" customWidth="1"/>
    <col min="5380" max="5388" width="7.85546875" style="3" customWidth="1"/>
    <col min="5389" max="5397" width="8" style="3" customWidth="1"/>
    <col min="5398" max="5633" width="9.140625" style="3"/>
    <col min="5634" max="5634" width="31.42578125" style="3" customWidth="1"/>
    <col min="5635" max="5635" width="13.140625" style="3" customWidth="1"/>
    <col min="5636" max="5644" width="7.85546875" style="3" customWidth="1"/>
    <col min="5645" max="5653" width="8" style="3" customWidth="1"/>
    <col min="5654" max="5889" width="9.140625" style="3"/>
    <col min="5890" max="5890" width="31.42578125" style="3" customWidth="1"/>
    <col min="5891" max="5891" width="13.140625" style="3" customWidth="1"/>
    <col min="5892" max="5900" width="7.85546875" style="3" customWidth="1"/>
    <col min="5901" max="5909" width="8" style="3" customWidth="1"/>
    <col min="5910" max="6145" width="9.140625" style="3"/>
    <col min="6146" max="6146" width="31.42578125" style="3" customWidth="1"/>
    <col min="6147" max="6147" width="13.140625" style="3" customWidth="1"/>
    <col min="6148" max="6156" width="7.85546875" style="3" customWidth="1"/>
    <col min="6157" max="6165" width="8" style="3" customWidth="1"/>
    <col min="6166" max="6401" width="9.140625" style="3"/>
    <col min="6402" max="6402" width="31.42578125" style="3" customWidth="1"/>
    <col min="6403" max="6403" width="13.140625" style="3" customWidth="1"/>
    <col min="6404" max="6412" width="7.85546875" style="3" customWidth="1"/>
    <col min="6413" max="6421" width="8" style="3" customWidth="1"/>
    <col min="6422" max="6657" width="9.140625" style="3"/>
    <col min="6658" max="6658" width="31.42578125" style="3" customWidth="1"/>
    <col min="6659" max="6659" width="13.140625" style="3" customWidth="1"/>
    <col min="6660" max="6668" width="7.85546875" style="3" customWidth="1"/>
    <col min="6669" max="6677" width="8" style="3" customWidth="1"/>
    <col min="6678" max="6913" width="9.140625" style="3"/>
    <col min="6914" max="6914" width="31.42578125" style="3" customWidth="1"/>
    <col min="6915" max="6915" width="13.140625" style="3" customWidth="1"/>
    <col min="6916" max="6924" width="7.85546875" style="3" customWidth="1"/>
    <col min="6925" max="6933" width="8" style="3" customWidth="1"/>
    <col min="6934" max="7169" width="9.140625" style="3"/>
    <col min="7170" max="7170" width="31.42578125" style="3" customWidth="1"/>
    <col min="7171" max="7171" width="13.140625" style="3" customWidth="1"/>
    <col min="7172" max="7180" width="7.85546875" style="3" customWidth="1"/>
    <col min="7181" max="7189" width="8" style="3" customWidth="1"/>
    <col min="7190" max="7425" width="9.140625" style="3"/>
    <col min="7426" max="7426" width="31.42578125" style="3" customWidth="1"/>
    <col min="7427" max="7427" width="13.140625" style="3" customWidth="1"/>
    <col min="7428" max="7436" width="7.85546875" style="3" customWidth="1"/>
    <col min="7437" max="7445" width="8" style="3" customWidth="1"/>
    <col min="7446" max="7681" width="9.140625" style="3"/>
    <col min="7682" max="7682" width="31.42578125" style="3" customWidth="1"/>
    <col min="7683" max="7683" width="13.140625" style="3" customWidth="1"/>
    <col min="7684" max="7692" width="7.85546875" style="3" customWidth="1"/>
    <col min="7693" max="7701" width="8" style="3" customWidth="1"/>
    <col min="7702" max="7937" width="9.140625" style="3"/>
    <col min="7938" max="7938" width="31.42578125" style="3" customWidth="1"/>
    <col min="7939" max="7939" width="13.140625" style="3" customWidth="1"/>
    <col min="7940" max="7948" width="7.85546875" style="3" customWidth="1"/>
    <col min="7949" max="7957" width="8" style="3" customWidth="1"/>
    <col min="7958" max="8193" width="9.140625" style="3"/>
    <col min="8194" max="8194" width="31.42578125" style="3" customWidth="1"/>
    <col min="8195" max="8195" width="13.140625" style="3" customWidth="1"/>
    <col min="8196" max="8204" width="7.85546875" style="3" customWidth="1"/>
    <col min="8205" max="8213" width="8" style="3" customWidth="1"/>
    <col min="8214" max="8449" width="9.140625" style="3"/>
    <col min="8450" max="8450" width="31.42578125" style="3" customWidth="1"/>
    <col min="8451" max="8451" width="13.140625" style="3" customWidth="1"/>
    <col min="8452" max="8460" width="7.85546875" style="3" customWidth="1"/>
    <col min="8461" max="8469" width="8" style="3" customWidth="1"/>
    <col min="8470" max="8705" width="9.140625" style="3"/>
    <col min="8706" max="8706" width="31.42578125" style="3" customWidth="1"/>
    <col min="8707" max="8707" width="13.140625" style="3" customWidth="1"/>
    <col min="8708" max="8716" width="7.85546875" style="3" customWidth="1"/>
    <col min="8717" max="8725" width="8" style="3" customWidth="1"/>
    <col min="8726" max="8961" width="9.140625" style="3"/>
    <col min="8962" max="8962" width="31.42578125" style="3" customWidth="1"/>
    <col min="8963" max="8963" width="13.140625" style="3" customWidth="1"/>
    <col min="8964" max="8972" width="7.85546875" style="3" customWidth="1"/>
    <col min="8973" max="8981" width="8" style="3" customWidth="1"/>
    <col min="8982" max="9217" width="9.140625" style="3"/>
    <col min="9218" max="9218" width="31.42578125" style="3" customWidth="1"/>
    <col min="9219" max="9219" width="13.140625" style="3" customWidth="1"/>
    <col min="9220" max="9228" width="7.85546875" style="3" customWidth="1"/>
    <col min="9229" max="9237" width="8" style="3" customWidth="1"/>
    <col min="9238" max="9473" width="9.140625" style="3"/>
    <col min="9474" max="9474" width="31.42578125" style="3" customWidth="1"/>
    <col min="9475" max="9475" width="13.140625" style="3" customWidth="1"/>
    <col min="9476" max="9484" width="7.85546875" style="3" customWidth="1"/>
    <col min="9485" max="9493" width="8" style="3" customWidth="1"/>
    <col min="9494" max="9729" width="9.140625" style="3"/>
    <col min="9730" max="9730" width="31.42578125" style="3" customWidth="1"/>
    <col min="9731" max="9731" width="13.140625" style="3" customWidth="1"/>
    <col min="9732" max="9740" width="7.85546875" style="3" customWidth="1"/>
    <col min="9741" max="9749" width="8" style="3" customWidth="1"/>
    <col min="9750" max="9985" width="9.140625" style="3"/>
    <col min="9986" max="9986" width="31.42578125" style="3" customWidth="1"/>
    <col min="9987" max="9987" width="13.140625" style="3" customWidth="1"/>
    <col min="9988" max="9996" width="7.85546875" style="3" customWidth="1"/>
    <col min="9997" max="10005" width="8" style="3" customWidth="1"/>
    <col min="10006" max="10241" width="9.140625" style="3"/>
    <col min="10242" max="10242" width="31.42578125" style="3" customWidth="1"/>
    <col min="10243" max="10243" width="13.140625" style="3" customWidth="1"/>
    <col min="10244" max="10252" width="7.85546875" style="3" customWidth="1"/>
    <col min="10253" max="10261" width="8" style="3" customWidth="1"/>
    <col min="10262" max="10497" width="9.140625" style="3"/>
    <col min="10498" max="10498" width="31.42578125" style="3" customWidth="1"/>
    <col min="10499" max="10499" width="13.140625" style="3" customWidth="1"/>
    <col min="10500" max="10508" width="7.85546875" style="3" customWidth="1"/>
    <col min="10509" max="10517" width="8" style="3" customWidth="1"/>
    <col min="10518" max="10753" width="9.140625" style="3"/>
    <col min="10754" max="10754" width="31.42578125" style="3" customWidth="1"/>
    <col min="10755" max="10755" width="13.140625" style="3" customWidth="1"/>
    <col min="10756" max="10764" width="7.85546875" style="3" customWidth="1"/>
    <col min="10765" max="10773" width="8" style="3" customWidth="1"/>
    <col min="10774" max="11009" width="9.140625" style="3"/>
    <col min="11010" max="11010" width="31.42578125" style="3" customWidth="1"/>
    <col min="11011" max="11011" width="13.140625" style="3" customWidth="1"/>
    <col min="11012" max="11020" width="7.85546875" style="3" customWidth="1"/>
    <col min="11021" max="11029" width="8" style="3" customWidth="1"/>
    <col min="11030" max="11265" width="9.140625" style="3"/>
    <col min="11266" max="11266" width="31.42578125" style="3" customWidth="1"/>
    <col min="11267" max="11267" width="13.140625" style="3" customWidth="1"/>
    <col min="11268" max="11276" width="7.85546875" style="3" customWidth="1"/>
    <col min="11277" max="11285" width="8" style="3" customWidth="1"/>
    <col min="11286" max="11521" width="9.140625" style="3"/>
    <col min="11522" max="11522" width="31.42578125" style="3" customWidth="1"/>
    <col min="11523" max="11523" width="13.140625" style="3" customWidth="1"/>
    <col min="11524" max="11532" width="7.85546875" style="3" customWidth="1"/>
    <col min="11533" max="11541" width="8" style="3" customWidth="1"/>
    <col min="11542" max="11777" width="9.140625" style="3"/>
    <col min="11778" max="11778" width="31.42578125" style="3" customWidth="1"/>
    <col min="11779" max="11779" width="13.140625" style="3" customWidth="1"/>
    <col min="11780" max="11788" width="7.85546875" style="3" customWidth="1"/>
    <col min="11789" max="11797" width="8" style="3" customWidth="1"/>
    <col min="11798" max="12033" width="9.140625" style="3"/>
    <col min="12034" max="12034" width="31.42578125" style="3" customWidth="1"/>
    <col min="12035" max="12035" width="13.140625" style="3" customWidth="1"/>
    <col min="12036" max="12044" width="7.85546875" style="3" customWidth="1"/>
    <col min="12045" max="12053" width="8" style="3" customWidth="1"/>
    <col min="12054" max="12289" width="9.140625" style="3"/>
    <col min="12290" max="12290" width="31.42578125" style="3" customWidth="1"/>
    <col min="12291" max="12291" width="13.140625" style="3" customWidth="1"/>
    <col min="12292" max="12300" width="7.85546875" style="3" customWidth="1"/>
    <col min="12301" max="12309" width="8" style="3" customWidth="1"/>
    <col min="12310" max="12545" width="9.140625" style="3"/>
    <col min="12546" max="12546" width="31.42578125" style="3" customWidth="1"/>
    <col min="12547" max="12547" width="13.140625" style="3" customWidth="1"/>
    <col min="12548" max="12556" width="7.85546875" style="3" customWidth="1"/>
    <col min="12557" max="12565" width="8" style="3" customWidth="1"/>
    <col min="12566" max="12801" width="9.140625" style="3"/>
    <col min="12802" max="12802" width="31.42578125" style="3" customWidth="1"/>
    <col min="12803" max="12803" width="13.140625" style="3" customWidth="1"/>
    <col min="12804" max="12812" width="7.85546875" style="3" customWidth="1"/>
    <col min="12813" max="12821" width="8" style="3" customWidth="1"/>
    <col min="12822" max="13057" width="9.140625" style="3"/>
    <col min="13058" max="13058" width="31.42578125" style="3" customWidth="1"/>
    <col min="13059" max="13059" width="13.140625" style="3" customWidth="1"/>
    <col min="13060" max="13068" width="7.85546875" style="3" customWidth="1"/>
    <col min="13069" max="13077" width="8" style="3" customWidth="1"/>
    <col min="13078" max="13313" width="9.140625" style="3"/>
    <col min="13314" max="13314" width="31.42578125" style="3" customWidth="1"/>
    <col min="13315" max="13315" width="13.140625" style="3" customWidth="1"/>
    <col min="13316" max="13324" width="7.85546875" style="3" customWidth="1"/>
    <col min="13325" max="13333" width="8" style="3" customWidth="1"/>
    <col min="13334" max="13569" width="9.140625" style="3"/>
    <col min="13570" max="13570" width="31.42578125" style="3" customWidth="1"/>
    <col min="13571" max="13571" width="13.140625" style="3" customWidth="1"/>
    <col min="13572" max="13580" width="7.85546875" style="3" customWidth="1"/>
    <col min="13581" max="13589" width="8" style="3" customWidth="1"/>
    <col min="13590" max="13825" width="9.140625" style="3"/>
    <col min="13826" max="13826" width="31.42578125" style="3" customWidth="1"/>
    <col min="13827" max="13827" width="13.140625" style="3" customWidth="1"/>
    <col min="13828" max="13836" width="7.85546875" style="3" customWidth="1"/>
    <col min="13837" max="13845" width="8" style="3" customWidth="1"/>
    <col min="13846" max="14081" width="9.140625" style="3"/>
    <col min="14082" max="14082" width="31.42578125" style="3" customWidth="1"/>
    <col min="14083" max="14083" width="13.140625" style="3" customWidth="1"/>
    <col min="14084" max="14092" width="7.85546875" style="3" customWidth="1"/>
    <col min="14093" max="14101" width="8" style="3" customWidth="1"/>
    <col min="14102" max="14337" width="9.140625" style="3"/>
    <col min="14338" max="14338" width="31.42578125" style="3" customWidth="1"/>
    <col min="14339" max="14339" width="13.140625" style="3" customWidth="1"/>
    <col min="14340" max="14348" width="7.85546875" style="3" customWidth="1"/>
    <col min="14349" max="14357" width="8" style="3" customWidth="1"/>
    <col min="14358" max="14593" width="9.140625" style="3"/>
    <col min="14594" max="14594" width="31.42578125" style="3" customWidth="1"/>
    <col min="14595" max="14595" width="13.140625" style="3" customWidth="1"/>
    <col min="14596" max="14604" width="7.85546875" style="3" customWidth="1"/>
    <col min="14605" max="14613" width="8" style="3" customWidth="1"/>
    <col min="14614" max="14849" width="9.140625" style="3"/>
    <col min="14850" max="14850" width="31.42578125" style="3" customWidth="1"/>
    <col min="14851" max="14851" width="13.140625" style="3" customWidth="1"/>
    <col min="14852" max="14860" width="7.85546875" style="3" customWidth="1"/>
    <col min="14861" max="14869" width="8" style="3" customWidth="1"/>
    <col min="14870" max="15105" width="9.140625" style="3"/>
    <col min="15106" max="15106" width="31.42578125" style="3" customWidth="1"/>
    <col min="15107" max="15107" width="13.140625" style="3" customWidth="1"/>
    <col min="15108" max="15116" width="7.85546875" style="3" customWidth="1"/>
    <col min="15117" max="15125" width="8" style="3" customWidth="1"/>
    <col min="15126" max="15361" width="9.140625" style="3"/>
    <col min="15362" max="15362" width="31.42578125" style="3" customWidth="1"/>
    <col min="15363" max="15363" width="13.140625" style="3" customWidth="1"/>
    <col min="15364" max="15372" width="7.85546875" style="3" customWidth="1"/>
    <col min="15373" max="15381" width="8" style="3" customWidth="1"/>
    <col min="15382" max="15617" width="9.140625" style="3"/>
    <col min="15618" max="15618" width="31.42578125" style="3" customWidth="1"/>
    <col min="15619" max="15619" width="13.140625" style="3" customWidth="1"/>
    <col min="15620" max="15628" width="7.85546875" style="3" customWidth="1"/>
    <col min="15629" max="15637" width="8" style="3" customWidth="1"/>
    <col min="15638" max="15873" width="9.140625" style="3"/>
    <col min="15874" max="15874" width="31.42578125" style="3" customWidth="1"/>
    <col min="15875" max="15875" width="13.140625" style="3" customWidth="1"/>
    <col min="15876" max="15884" width="7.85546875" style="3" customWidth="1"/>
    <col min="15885" max="15893" width="8" style="3" customWidth="1"/>
    <col min="15894" max="16129" width="9.140625" style="3"/>
    <col min="16130" max="16130" width="31.42578125" style="3" customWidth="1"/>
    <col min="16131" max="16131" width="13.140625" style="3" customWidth="1"/>
    <col min="16132" max="16140" width="7.85546875" style="3" customWidth="1"/>
    <col min="16141" max="16149" width="8" style="3" customWidth="1"/>
    <col min="16150" max="16384" width="9.140625" style="3"/>
  </cols>
  <sheetData>
    <row r="2" spans="2:21" ht="18" customHeight="1" x14ac:dyDescent="0.2">
      <c r="B2" s="95" t="s">
        <v>113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7"/>
    </row>
    <row r="3" spans="2:21" ht="18" customHeight="1" x14ac:dyDescent="0.2">
      <c r="B3" s="107" t="s">
        <v>112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108"/>
    </row>
    <row r="4" spans="2:21" ht="15.75" x14ac:dyDescent="0.2">
      <c r="B4" s="98" t="s">
        <v>111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99"/>
    </row>
    <row r="5" spans="2:21" ht="15.75" x14ac:dyDescent="0.2">
      <c r="B5" s="54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52"/>
    </row>
    <row r="6" spans="2:21" ht="25.5" customHeight="1" x14ac:dyDescent="0.2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2:21" ht="27" customHeight="1" x14ac:dyDescent="0.2">
      <c r="B7" s="73" t="s">
        <v>114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5"/>
    </row>
    <row r="8" spans="2:21" ht="10.5" customHeight="1" x14ac:dyDescent="0.25">
      <c r="B8" s="103"/>
      <c r="C8" s="104"/>
      <c r="D8" s="104"/>
      <c r="E8" s="104"/>
      <c r="F8" s="104"/>
      <c r="G8" s="104"/>
      <c r="H8" s="104"/>
      <c r="I8" s="10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"/>
    </row>
    <row r="9" spans="2:21" ht="50.25" customHeight="1" x14ac:dyDescent="0.2">
      <c r="B9" s="105" t="s">
        <v>37</v>
      </c>
      <c r="C9" s="105"/>
      <c r="D9" s="83" t="s">
        <v>38</v>
      </c>
      <c r="E9" s="83"/>
      <c r="F9" s="83"/>
      <c r="G9" s="106" t="s">
        <v>39</v>
      </c>
      <c r="H9" s="106"/>
      <c r="I9" s="106"/>
      <c r="J9" s="90" t="s">
        <v>40</v>
      </c>
      <c r="K9" s="90"/>
      <c r="L9" s="90"/>
      <c r="M9" s="90" t="s">
        <v>41</v>
      </c>
      <c r="N9" s="90"/>
      <c r="O9" s="90"/>
      <c r="P9" s="90" t="s">
        <v>42</v>
      </c>
      <c r="Q9" s="90"/>
      <c r="R9" s="90"/>
      <c r="S9" s="90" t="s">
        <v>43</v>
      </c>
      <c r="T9" s="90"/>
      <c r="U9" s="90"/>
    </row>
    <row r="10" spans="2:21" ht="21" customHeight="1" x14ac:dyDescent="0.2">
      <c r="B10" s="6" t="s">
        <v>44</v>
      </c>
      <c r="C10" s="7" t="s">
        <v>45</v>
      </c>
      <c r="D10" s="7" t="s">
        <v>4</v>
      </c>
      <c r="E10" s="7" t="s">
        <v>5</v>
      </c>
      <c r="F10" s="7" t="s">
        <v>6</v>
      </c>
      <c r="G10" s="47" t="s">
        <v>4</v>
      </c>
      <c r="H10" s="47" t="s">
        <v>5</v>
      </c>
      <c r="I10" s="47" t="s">
        <v>6</v>
      </c>
      <c r="J10" s="7" t="s">
        <v>4</v>
      </c>
      <c r="K10" s="7" t="s">
        <v>5</v>
      </c>
      <c r="L10" s="7" t="s">
        <v>6</v>
      </c>
      <c r="M10" s="7" t="s">
        <v>4</v>
      </c>
      <c r="N10" s="7" t="s">
        <v>5</v>
      </c>
      <c r="O10" s="7" t="s">
        <v>6</v>
      </c>
      <c r="P10" s="7" t="s">
        <v>4</v>
      </c>
      <c r="Q10" s="7" t="s">
        <v>5</v>
      </c>
      <c r="R10" s="7" t="s">
        <v>6</v>
      </c>
      <c r="S10" s="7" t="s">
        <v>4</v>
      </c>
      <c r="T10" s="7" t="s">
        <v>5</v>
      </c>
      <c r="U10" s="7" t="s">
        <v>6</v>
      </c>
    </row>
    <row r="11" spans="2:21" ht="21" customHeight="1" x14ac:dyDescent="0.2">
      <c r="B11" s="8" t="s">
        <v>46</v>
      </c>
      <c r="C11" s="59">
        <v>3.8</v>
      </c>
      <c r="D11" s="9">
        <v>3</v>
      </c>
      <c r="E11" s="9">
        <v>4</v>
      </c>
      <c r="F11" s="9">
        <v>5.5</v>
      </c>
      <c r="G11" s="53">
        <v>3.8</v>
      </c>
      <c r="H11" s="53">
        <v>4.01</v>
      </c>
      <c r="I11" s="53">
        <v>4.67</v>
      </c>
      <c r="J11" s="9">
        <v>3.43</v>
      </c>
      <c r="K11" s="9">
        <v>4.93</v>
      </c>
      <c r="L11" s="9">
        <v>6.71</v>
      </c>
      <c r="M11" s="9">
        <v>1.5</v>
      </c>
      <c r="N11" s="9">
        <v>3.45</v>
      </c>
      <c r="O11" s="9">
        <v>4.49</v>
      </c>
      <c r="P11" s="9">
        <v>5.29</v>
      </c>
      <c r="Q11" s="9">
        <v>5.92</v>
      </c>
      <c r="R11" s="9">
        <v>7.93</v>
      </c>
      <c r="S11" s="9">
        <v>4</v>
      </c>
      <c r="T11" s="9">
        <v>5.52</v>
      </c>
      <c r="U11" s="9" t="s">
        <v>47</v>
      </c>
    </row>
    <row r="12" spans="2:21" ht="21" customHeight="1" x14ac:dyDescent="0.2">
      <c r="B12" s="8" t="s">
        <v>48</v>
      </c>
      <c r="C12" s="59">
        <v>0.32</v>
      </c>
      <c r="D12" s="9">
        <v>0.8</v>
      </c>
      <c r="E12" s="9">
        <v>0.8</v>
      </c>
      <c r="F12" s="9">
        <v>1</v>
      </c>
      <c r="G12" s="53">
        <v>0.32</v>
      </c>
      <c r="H12" s="53">
        <v>0.4</v>
      </c>
      <c r="I12" s="53">
        <v>0.74</v>
      </c>
      <c r="J12" s="9">
        <v>0.28000000000000003</v>
      </c>
      <c r="K12" s="9">
        <v>0.49</v>
      </c>
      <c r="L12" s="9">
        <v>0.75</v>
      </c>
      <c r="M12" s="9">
        <v>0.3</v>
      </c>
      <c r="N12" s="9">
        <v>0.48</v>
      </c>
      <c r="O12" s="9">
        <v>0.82</v>
      </c>
      <c r="P12" s="9">
        <v>0.25</v>
      </c>
      <c r="Q12" s="9">
        <v>0.51</v>
      </c>
      <c r="R12" s="9">
        <v>0.56000000000000005</v>
      </c>
      <c r="S12" s="9">
        <v>0.81</v>
      </c>
      <c r="T12" s="9">
        <v>1.22</v>
      </c>
      <c r="U12" s="9">
        <v>1.99</v>
      </c>
    </row>
    <row r="13" spans="2:21" ht="21" customHeight="1" x14ac:dyDescent="0.2">
      <c r="B13" s="8" t="s">
        <v>49</v>
      </c>
      <c r="C13" s="59">
        <v>0.5</v>
      </c>
      <c r="D13" s="9">
        <v>0.97</v>
      </c>
      <c r="E13" s="9">
        <v>1.27</v>
      </c>
      <c r="F13" s="9">
        <v>1.27</v>
      </c>
      <c r="G13" s="53">
        <v>0.5</v>
      </c>
      <c r="H13" s="53">
        <v>0.56000000000000005</v>
      </c>
      <c r="I13" s="53">
        <v>0.97</v>
      </c>
      <c r="J13" s="9">
        <v>1</v>
      </c>
      <c r="K13" s="9">
        <v>1.39</v>
      </c>
      <c r="L13" s="9">
        <v>1.74</v>
      </c>
      <c r="M13" s="9">
        <v>0.56000000000000005</v>
      </c>
      <c r="N13" s="9">
        <v>0.85</v>
      </c>
      <c r="O13" s="9">
        <v>0.89</v>
      </c>
      <c r="P13" s="9">
        <v>1</v>
      </c>
      <c r="Q13" s="9">
        <v>1.48</v>
      </c>
      <c r="R13" s="9">
        <v>1.97</v>
      </c>
      <c r="S13" s="9">
        <v>1.46</v>
      </c>
      <c r="T13" s="9">
        <v>2.3199999999999998</v>
      </c>
      <c r="U13" s="9">
        <v>3.16</v>
      </c>
    </row>
    <row r="14" spans="2:21" ht="21" customHeight="1" x14ac:dyDescent="0.2">
      <c r="B14" s="8" t="s">
        <v>50</v>
      </c>
      <c r="C14" s="59">
        <v>1.02</v>
      </c>
      <c r="D14" s="9">
        <v>0.59</v>
      </c>
      <c r="E14" s="9">
        <v>1.23</v>
      </c>
      <c r="F14" s="9">
        <v>1.39</v>
      </c>
      <c r="G14" s="53">
        <v>1.02</v>
      </c>
      <c r="H14" s="53">
        <v>1.1100000000000001</v>
      </c>
      <c r="I14" s="53">
        <v>1.21</v>
      </c>
      <c r="J14" s="9">
        <v>0.94</v>
      </c>
      <c r="K14" s="9">
        <v>0.99</v>
      </c>
      <c r="L14" s="9">
        <v>1.17</v>
      </c>
      <c r="M14" s="9">
        <v>0.85</v>
      </c>
      <c r="N14" s="9">
        <v>0.85</v>
      </c>
      <c r="O14" s="9">
        <v>1.1100000000000001</v>
      </c>
      <c r="P14" s="9">
        <v>1.01</v>
      </c>
      <c r="Q14" s="9">
        <v>1.07</v>
      </c>
      <c r="R14" s="9">
        <v>1.1100000000000001</v>
      </c>
      <c r="S14" s="9">
        <v>0.94</v>
      </c>
      <c r="T14" s="9">
        <v>1.02</v>
      </c>
      <c r="U14" s="9">
        <v>1.33</v>
      </c>
    </row>
    <row r="15" spans="2:21" ht="21" customHeight="1" x14ac:dyDescent="0.2">
      <c r="B15" s="8" t="s">
        <v>51</v>
      </c>
      <c r="C15" s="59">
        <v>6.64</v>
      </c>
      <c r="D15" s="9">
        <v>6.16</v>
      </c>
      <c r="E15" s="9">
        <v>7.4</v>
      </c>
      <c r="F15" s="9">
        <v>8.9600000000000009</v>
      </c>
      <c r="G15" s="53">
        <v>6.64</v>
      </c>
      <c r="H15" s="53">
        <v>7.3</v>
      </c>
      <c r="I15" s="53">
        <v>8.69</v>
      </c>
      <c r="J15" s="9">
        <v>6.74</v>
      </c>
      <c r="K15" s="9">
        <v>8.0399999999999991</v>
      </c>
      <c r="L15" s="9">
        <v>9.4</v>
      </c>
      <c r="M15" s="9">
        <v>3.5</v>
      </c>
      <c r="N15" s="9">
        <v>5.1100000000000003</v>
      </c>
      <c r="O15" s="9">
        <v>6.22</v>
      </c>
      <c r="P15" s="9">
        <v>8</v>
      </c>
      <c r="Q15" s="9">
        <v>8.31</v>
      </c>
      <c r="R15" s="9">
        <v>9.51</v>
      </c>
      <c r="S15" s="9">
        <v>7.14</v>
      </c>
      <c r="T15" s="9">
        <v>8.4</v>
      </c>
      <c r="U15" s="9">
        <v>10.43</v>
      </c>
    </row>
    <row r="16" spans="2:21" ht="21" customHeight="1" x14ac:dyDescent="0.2">
      <c r="B16" s="8" t="s">
        <v>52</v>
      </c>
      <c r="C16" s="39">
        <f>0.65+3+2.5</f>
        <v>6.15</v>
      </c>
      <c r="D16" s="94" t="s">
        <v>53</v>
      </c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</row>
    <row r="17" spans="1:21" x14ac:dyDescent="0.2">
      <c r="B17" s="10"/>
      <c r="D17" s="56"/>
      <c r="E17" s="56"/>
      <c r="F17" s="56"/>
      <c r="U17" s="4"/>
    </row>
    <row r="18" spans="1:21" x14ac:dyDescent="0.2">
      <c r="B18" s="91" t="s">
        <v>7</v>
      </c>
      <c r="C18" s="92"/>
      <c r="D18" s="92"/>
      <c r="E18" s="93"/>
      <c r="F18" s="57"/>
      <c r="G18" s="83" t="s">
        <v>54</v>
      </c>
      <c r="H18" s="83"/>
      <c r="I18" s="83"/>
      <c r="J18" s="83"/>
      <c r="K18" s="83"/>
      <c r="L18" s="83"/>
      <c r="M18" s="83"/>
      <c r="N18" s="83"/>
      <c r="O18" s="83"/>
      <c r="P18" s="11"/>
      <c r="Q18" s="11"/>
      <c r="R18" s="11"/>
      <c r="S18" s="11"/>
      <c r="T18" s="11"/>
      <c r="U18" s="12"/>
    </row>
    <row r="19" spans="1:21" ht="19.5" customHeight="1" x14ac:dyDescent="0.2">
      <c r="B19" s="109" t="s">
        <v>55</v>
      </c>
      <c r="C19" s="110"/>
      <c r="D19" s="110"/>
      <c r="E19" s="111"/>
      <c r="F19" s="57"/>
      <c r="G19" s="83" t="s">
        <v>56</v>
      </c>
      <c r="H19" s="83"/>
      <c r="I19" s="83"/>
      <c r="J19" s="83"/>
      <c r="K19" s="83"/>
      <c r="L19" s="83"/>
      <c r="M19" s="7" t="s">
        <v>4</v>
      </c>
      <c r="N19" s="7" t="s">
        <v>5</v>
      </c>
      <c r="O19" s="7" t="s">
        <v>6</v>
      </c>
      <c r="P19" s="11"/>
      <c r="Q19" s="11"/>
      <c r="R19" s="11"/>
      <c r="S19" s="11"/>
      <c r="T19" s="11"/>
      <c r="U19" s="12"/>
    </row>
    <row r="20" spans="1:21" ht="29.25" customHeight="1" x14ac:dyDescent="0.2">
      <c r="A20" s="3">
        <f>0.65+3+5</f>
        <v>8.65</v>
      </c>
      <c r="B20" s="87" t="s">
        <v>71</v>
      </c>
      <c r="C20" s="88"/>
      <c r="D20" s="88"/>
      <c r="E20" s="89"/>
      <c r="F20" s="57"/>
      <c r="G20" s="69" t="s">
        <v>38</v>
      </c>
      <c r="H20" s="69"/>
      <c r="I20" s="69"/>
      <c r="J20" s="69"/>
      <c r="K20" s="69"/>
      <c r="L20" s="69"/>
      <c r="M20" s="13">
        <v>20.34</v>
      </c>
      <c r="N20" s="13">
        <v>22.12</v>
      </c>
      <c r="O20" s="13">
        <v>25</v>
      </c>
      <c r="P20" s="11"/>
      <c r="Q20" s="11"/>
      <c r="R20" s="11"/>
      <c r="S20" s="11"/>
      <c r="T20" s="11"/>
      <c r="U20" s="12"/>
    </row>
    <row r="21" spans="1:21" ht="30" customHeight="1" x14ac:dyDescent="0.2">
      <c r="B21" s="112" t="s">
        <v>8</v>
      </c>
      <c r="C21" s="113"/>
      <c r="D21" s="113"/>
      <c r="E21" s="114"/>
      <c r="F21" s="11"/>
      <c r="G21" s="115" t="s">
        <v>57</v>
      </c>
      <c r="H21" s="115"/>
      <c r="I21" s="115"/>
      <c r="J21" s="115"/>
      <c r="K21" s="115"/>
      <c r="L21" s="115"/>
      <c r="M21" s="48">
        <v>19.600000000000001</v>
      </c>
      <c r="N21" s="48">
        <v>20.97</v>
      </c>
      <c r="O21" s="48">
        <v>24.23</v>
      </c>
      <c r="P21" s="11"/>
      <c r="Q21" s="11"/>
      <c r="R21" s="11"/>
      <c r="S21" s="11"/>
      <c r="T21" s="11"/>
      <c r="U21" s="12"/>
    </row>
    <row r="22" spans="1:21" ht="28.5" customHeight="1" x14ac:dyDescent="0.2">
      <c r="B22" s="14" t="s">
        <v>58</v>
      </c>
      <c r="C22" s="15">
        <f>((1+(C11+C12+C13)/100)*((1+C14/100)*(1+C15/100))/(1-C16/100))-1</f>
        <v>0.2009</v>
      </c>
      <c r="D22" s="16"/>
      <c r="E22" s="17"/>
      <c r="F22" s="11"/>
      <c r="G22" s="69" t="s">
        <v>59</v>
      </c>
      <c r="H22" s="69"/>
      <c r="I22" s="69"/>
      <c r="J22" s="69"/>
      <c r="K22" s="69"/>
      <c r="L22" s="69"/>
      <c r="M22" s="13">
        <v>20.76</v>
      </c>
      <c r="N22" s="13">
        <v>24.18</v>
      </c>
      <c r="O22" s="13">
        <v>26.44</v>
      </c>
      <c r="P22" s="11"/>
      <c r="Q22" s="11"/>
      <c r="R22" s="11"/>
      <c r="S22" s="11"/>
      <c r="T22" s="11"/>
      <c r="U22" s="12"/>
    </row>
    <row r="23" spans="1:21" ht="24" customHeight="1" x14ac:dyDescent="0.2">
      <c r="B23" s="80" t="s">
        <v>60</v>
      </c>
      <c r="C23" s="81"/>
      <c r="D23" s="81"/>
      <c r="E23" s="82"/>
      <c r="F23" s="11"/>
      <c r="G23" s="69" t="s">
        <v>61</v>
      </c>
      <c r="H23" s="69"/>
      <c r="I23" s="69"/>
      <c r="J23" s="69"/>
      <c r="K23" s="69"/>
      <c r="L23" s="69"/>
      <c r="M23" s="13">
        <v>24</v>
      </c>
      <c r="N23" s="13">
        <v>25.84</v>
      </c>
      <c r="O23" s="13">
        <v>27.86</v>
      </c>
      <c r="P23" s="11"/>
      <c r="Q23" s="11"/>
      <c r="R23" s="11"/>
      <c r="S23" s="11"/>
      <c r="T23" s="11"/>
      <c r="U23" s="12"/>
    </row>
    <row r="24" spans="1:21" ht="15.75" customHeight="1" x14ac:dyDescent="0.2">
      <c r="B24" s="18"/>
      <c r="C24" s="58"/>
      <c r="D24" s="58"/>
      <c r="E24" s="19"/>
      <c r="F24" s="11"/>
      <c r="G24" s="69" t="s">
        <v>62</v>
      </c>
      <c r="H24" s="69"/>
      <c r="I24" s="69"/>
      <c r="J24" s="69"/>
      <c r="K24" s="69"/>
      <c r="L24" s="69"/>
      <c r="M24" s="13">
        <v>22.8</v>
      </c>
      <c r="N24" s="13">
        <v>27.48</v>
      </c>
      <c r="O24" s="13">
        <v>30.95</v>
      </c>
      <c r="P24" s="11"/>
      <c r="Q24" s="11"/>
      <c r="R24" s="11"/>
      <c r="S24" s="11"/>
      <c r="T24" s="11"/>
      <c r="U24" s="12"/>
    </row>
    <row r="25" spans="1:21" ht="15.75" customHeight="1" x14ac:dyDescent="0.2">
      <c r="B25" s="20"/>
      <c r="C25" s="11"/>
      <c r="D25" s="11"/>
      <c r="E25" s="12"/>
      <c r="F25" s="11"/>
      <c r="G25" s="69" t="s">
        <v>63</v>
      </c>
      <c r="H25" s="69"/>
      <c r="I25" s="69"/>
      <c r="J25" s="69"/>
      <c r="K25" s="69"/>
      <c r="L25" s="69"/>
      <c r="M25" s="13">
        <v>11.1</v>
      </c>
      <c r="N25" s="13">
        <v>14.02</v>
      </c>
      <c r="O25" s="13">
        <v>16.8</v>
      </c>
      <c r="P25" s="11"/>
      <c r="Q25" s="11"/>
      <c r="R25" s="11"/>
      <c r="S25" s="11"/>
      <c r="T25" s="11"/>
      <c r="U25" s="12"/>
    </row>
    <row r="26" spans="1:21" x14ac:dyDescent="0.2">
      <c r="B26" s="21"/>
      <c r="C26" s="22"/>
      <c r="D26" s="22"/>
      <c r="E26" s="23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2"/>
    </row>
    <row r="27" spans="1:21" x14ac:dyDescent="0.2">
      <c r="B27" s="2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2"/>
    </row>
    <row r="28" spans="1:21" ht="16.5" customHeight="1" x14ac:dyDescent="0.2">
      <c r="B28" s="10"/>
      <c r="C28" s="24" t="s">
        <v>64</v>
      </c>
      <c r="D28" s="25"/>
      <c r="E28" s="25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19"/>
      <c r="Q28" s="11"/>
      <c r="R28" s="11"/>
      <c r="S28" s="11"/>
      <c r="T28" s="11"/>
      <c r="U28" s="12"/>
    </row>
    <row r="29" spans="1:21" ht="14.25" customHeight="1" x14ac:dyDescent="0.2">
      <c r="B29" s="10"/>
      <c r="C29" s="26" t="s">
        <v>65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2"/>
      <c r="Q29" s="11"/>
      <c r="R29" s="11"/>
      <c r="S29" s="11"/>
      <c r="T29" s="11"/>
      <c r="U29" s="12"/>
    </row>
    <row r="30" spans="1:21" ht="19.5" customHeight="1" x14ac:dyDescent="0.2">
      <c r="B30" s="10"/>
      <c r="C30" s="27" t="s">
        <v>66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1"/>
      <c r="R30" s="11"/>
      <c r="S30" s="11"/>
      <c r="T30" s="11"/>
      <c r="U30" s="12"/>
    </row>
    <row r="31" spans="1:21" ht="19.5" customHeight="1" x14ac:dyDescent="0.2">
      <c r="B31" s="10"/>
      <c r="C31" s="27" t="s">
        <v>108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1"/>
      <c r="R31" s="11"/>
      <c r="S31" s="11"/>
      <c r="T31" s="11"/>
      <c r="U31" s="12"/>
    </row>
    <row r="32" spans="1:21" ht="30.75" customHeight="1" x14ac:dyDescent="0.2">
      <c r="B32" s="28"/>
      <c r="C32" s="70" t="s">
        <v>67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2"/>
      <c r="Q32" s="28"/>
      <c r="R32" s="22" t="s">
        <v>109</v>
      </c>
      <c r="S32" s="22"/>
      <c r="T32" s="22"/>
      <c r="U32" s="23"/>
    </row>
    <row r="33" spans="2:21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2:2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2:2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2:2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2:2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2:2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2:2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2:2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2:2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2:2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2:2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2:2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2:2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2:2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2:2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2:2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2:2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2:2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2:2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2:21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2:21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2:21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2:21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2:21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2:21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</sheetData>
  <mergeCells count="28">
    <mergeCell ref="B19:E19"/>
    <mergeCell ref="G19:L19"/>
    <mergeCell ref="G24:L24"/>
    <mergeCell ref="G25:L25"/>
    <mergeCell ref="C32:P32"/>
    <mergeCell ref="B20:E20"/>
    <mergeCell ref="G20:L20"/>
    <mergeCell ref="B21:E21"/>
    <mergeCell ref="G21:L21"/>
    <mergeCell ref="G22:L22"/>
    <mergeCell ref="B23:E23"/>
    <mergeCell ref="G23:L23"/>
    <mergeCell ref="B2:U2"/>
    <mergeCell ref="B3:U3"/>
    <mergeCell ref="B6:U6"/>
    <mergeCell ref="B7:U7"/>
    <mergeCell ref="B8:I8"/>
    <mergeCell ref="B4:U4"/>
    <mergeCell ref="P9:R9"/>
    <mergeCell ref="S9:U9"/>
    <mergeCell ref="D16:U16"/>
    <mergeCell ref="B18:E18"/>
    <mergeCell ref="B9:C9"/>
    <mergeCell ref="D9:F9"/>
    <mergeCell ref="G9:I9"/>
    <mergeCell ref="J9:L9"/>
    <mergeCell ref="M9:O9"/>
    <mergeCell ref="G18:O18"/>
  </mergeCells>
  <printOptions horizontalCentered="1"/>
  <pageMargins left="0.11811023622047245" right="0.11811023622047245" top="0.59055118110236227" bottom="0.59055118110236227" header="0.31496062992125984" footer="0.31496062992125984"/>
  <pageSetup paperSize="9" scale="75" orientation="landscape" r:id="rId1"/>
  <headerFooter>
    <oddFooter>Página &amp;P de &amp;N</oddFooter>
  </headerFooter>
  <drawing r:id="rId2"/>
  <legacyDrawing r:id="rId3"/>
  <oleObjects>
    <mc:AlternateContent xmlns:mc="http://schemas.openxmlformats.org/markup-compatibility/2006">
      <mc:Choice Requires="x14">
        <oleObject progId="Microsoft Equation 3.0" shapeId="12289" r:id="rId4">
          <objectPr defaultSize="0" autoPict="0" r:id="rId5">
            <anchor moveWithCells="1" sizeWithCells="1">
              <from>
                <xdr:col>1</xdr:col>
                <xdr:colOff>57150</xdr:colOff>
                <xdr:row>23</xdr:row>
                <xdr:rowOff>19050</xdr:rowOff>
              </from>
              <to>
                <xdr:col>4</xdr:col>
                <xdr:colOff>476250</xdr:colOff>
                <xdr:row>25</xdr:row>
                <xdr:rowOff>152400</xdr:rowOff>
              </to>
            </anchor>
          </objectPr>
        </oleObject>
      </mc:Choice>
      <mc:Fallback>
        <oleObject progId="Microsoft Equation 3.0" shapeId="12289" r:id="rId4"/>
      </mc:Fallback>
    </mc:AlternateContent>
    <mc:AlternateContent xmlns:mc="http://schemas.openxmlformats.org/markup-compatibility/2006">
      <mc:Choice Requires="x14">
        <oleObject progId="Microsoft Equation 3.0" shapeId="12290" r:id="rId6">
          <objectPr defaultSize="0" autoPict="0" r:id="rId5">
            <anchor moveWithCells="1" sizeWithCells="1">
              <from>
                <xdr:col>1</xdr:col>
                <xdr:colOff>57150</xdr:colOff>
                <xdr:row>23</xdr:row>
                <xdr:rowOff>19050</xdr:rowOff>
              </from>
              <to>
                <xdr:col>4</xdr:col>
                <xdr:colOff>476250</xdr:colOff>
                <xdr:row>25</xdr:row>
                <xdr:rowOff>152400</xdr:rowOff>
              </to>
            </anchor>
          </objectPr>
        </oleObject>
      </mc:Choice>
      <mc:Fallback>
        <oleObject progId="Microsoft Equation 3.0" shapeId="1229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Encargos Sociais</vt:lpstr>
      <vt:lpstr>Composição do BDI EDIF DESONE</vt:lpstr>
      <vt:lpstr>Composição do BDI EDIF NAO DESO</vt:lpstr>
      <vt:lpstr>'Composição do BDI EDIF DESONE'!Area_de_impressao</vt:lpstr>
      <vt:lpstr>'Composição do BDI EDIF NAO DESO'!Area_de_impressao</vt:lpstr>
      <vt:lpstr>'Encargos Sociais'!Area_de_impressao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Aurifrancis Pereira</dc:creator>
  <cp:lastModifiedBy>Edimilson Junior</cp:lastModifiedBy>
  <cp:lastPrinted>2023-03-14T14:37:02Z</cp:lastPrinted>
  <dcterms:created xsi:type="dcterms:W3CDTF">2008-05-15T18:17:00Z</dcterms:created>
  <dcterms:modified xsi:type="dcterms:W3CDTF">2023-03-14T14:37:04Z</dcterms:modified>
</cp:coreProperties>
</file>